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forma2\Desktop\"/>
    </mc:Choice>
  </mc:AlternateContent>
  <xr:revisionPtr revIDLastSave="0" documentId="8_{9C062BF9-CF82-450D-8AA7-69FE5F028C18}" xr6:coauthVersionLast="47" xr6:coauthVersionMax="47" xr10:uidLastSave="{00000000-0000-0000-0000-000000000000}"/>
  <bookViews>
    <workbookView xWindow="-120" yWindow="-120" windowWidth="20730" windowHeight="11040" activeTab="2" xr2:uid="{29535661-E01E-45CA-AA9A-516B8416C7C7}"/>
  </bookViews>
  <sheets>
    <sheet name="1 Apertura de Cursos" sheetId="1" r:id="rId1"/>
    <sheet name="2 Admisibilidad" sheetId="2" r:id="rId2"/>
    <sheet name="3 Planilla Preadjudicación OTIC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M38" i="3" l="1"/>
  <c r="BM34" i="3"/>
  <c r="BM33" i="3"/>
  <c r="BM32" i="3"/>
  <c r="BM31" i="3"/>
  <c r="BM24" i="3"/>
  <c r="BM23" i="3"/>
  <c r="BM22" i="3"/>
  <c r="BM19" i="3"/>
  <c r="BM17" i="3"/>
  <c r="BM16" i="3"/>
  <c r="BM14" i="3"/>
  <c r="BM13" i="3"/>
  <c r="BM12" i="3"/>
  <c r="BM11" i="3"/>
  <c r="BM7" i="3"/>
  <c r="BM3" i="3"/>
  <c r="G48" i="2"/>
  <c r="G47" i="2"/>
  <c r="G46" i="2"/>
  <c r="G45" i="2"/>
  <c r="G44" i="2"/>
  <c r="G43" i="2"/>
  <c r="G42" i="2"/>
  <c r="J5" i="2"/>
  <c r="J3" i="2"/>
  <c r="J4" i="2" s="1"/>
  <c r="J6" i="2" s="1"/>
  <c r="J2" i="2"/>
</calcChain>
</file>

<file path=xl/sharedStrings.xml><?xml version="1.0" encoding="utf-8"?>
<sst xmlns="http://schemas.openxmlformats.org/spreadsheetml/2006/main" count="1029" uniqueCount="271">
  <si>
    <t>Datos Organismo Técnico de Capacitación</t>
  </si>
  <si>
    <t>Datos de la propuesta</t>
  </si>
  <si>
    <t>N°</t>
  </si>
  <si>
    <t>Razón Social</t>
  </si>
  <si>
    <t>RUT</t>
  </si>
  <si>
    <t>N° de Cursos</t>
  </si>
  <si>
    <t>Montos</t>
  </si>
  <si>
    <t>Desarrollo y Equidad Spa</t>
  </si>
  <si>
    <t>76712274-8</t>
  </si>
  <si>
    <t>Servicio de Capacitación Caitec Spa</t>
  </si>
  <si>
    <t>76460844-5</t>
  </si>
  <si>
    <t>Capacitaciones ACITEC Spa</t>
  </si>
  <si>
    <t>78.335.301-6</t>
  </si>
  <si>
    <t>I.E.T. Instituto para el Trabajo de Empresas Ltda.</t>
  </si>
  <si>
    <t>79.676.750-2</t>
  </si>
  <si>
    <t>SOCIEDAD PARA LA FORMACION Y CAPACITACION SPA</t>
  </si>
  <si>
    <t>77.807.334-K</t>
  </si>
  <si>
    <t>Véliz Núñez y compañía limitada</t>
  </si>
  <si>
    <t>76.928.190-8</t>
  </si>
  <si>
    <t>Fundación Educacional Escondida</t>
  </si>
  <si>
    <t>74.191.400-K</t>
  </si>
  <si>
    <t>Visión Austral Capacitación Ltda.</t>
  </si>
  <si>
    <t>77.594.400-5</t>
  </si>
  <si>
    <t>Sociedad para la Gestión y Desarrollo de la Capacitación Limitada</t>
  </si>
  <si>
    <t>76.004.998-0</t>
  </si>
  <si>
    <t>Escuela de conductores Nancy Velásquez Parra E.I.R.L.</t>
  </si>
  <si>
    <t>76.321.951-8</t>
  </si>
  <si>
    <t>Servicios de Capacitación Ltda.</t>
  </si>
  <si>
    <t>78.158.670-6</t>
  </si>
  <si>
    <t>Centro de Servicios de Capacitación Empresarial y Tecnológica Ltda.</t>
  </si>
  <si>
    <t>76.049.112-8</t>
  </si>
  <si>
    <t>Soc. Coresol de Capacitación Ltda.</t>
  </si>
  <si>
    <t>76.661.760-3</t>
  </si>
  <si>
    <t>Asociación de Capacitación Juvenil Boreal</t>
  </si>
  <si>
    <t>65.057.122-3</t>
  </si>
  <si>
    <t>VANGUARDIA CAPACITACIONES EIRL</t>
  </si>
  <si>
    <t>76.272.762-5</t>
  </si>
  <si>
    <t>Sociedad Intelektas Capacitaciones Ltda</t>
  </si>
  <si>
    <t>76.048.178-5</t>
  </si>
  <si>
    <t>CENTRO DE CAPACITACION, ACCION Y FUTURO LTDA.</t>
  </si>
  <si>
    <t>77.484.320-5</t>
  </si>
  <si>
    <t>DESERET CAPACITACIONES</t>
  </si>
  <si>
    <t>76.681.269-4</t>
  </si>
  <si>
    <t>Capacitaciones Avansur Limitada</t>
  </si>
  <si>
    <t>76.368.489-K</t>
  </si>
  <si>
    <t>PAUSA LTDA</t>
  </si>
  <si>
    <t>76.584.899-7</t>
  </si>
  <si>
    <t>Servicios de capacitación Nogal Chile SpA</t>
  </si>
  <si>
    <t>76.440.444-0</t>
  </si>
  <si>
    <t>Justificación OTEC declarada inadmisible.</t>
  </si>
  <si>
    <t>Número de cursos  rechazados  por inadmisibilidad de la propuesta.</t>
  </si>
  <si>
    <t>Validación de cantidad de cursos de propuestas a evaluar</t>
  </si>
  <si>
    <t xml:space="preserve">Total Cursos </t>
  </si>
  <si>
    <t>N° cursos presentadas  en apertura de propuestas</t>
  </si>
  <si>
    <t>6.1.1. Admisibilidad Oferente Por Rut N° 4 - No cumple 1-Es legible y presenta los datos que permiten saber la cantidad de cursos, cupos y valor de la propuesta. 2-El número de cursos, cupos y valor que presenta en el Resumen de la Propuesta corresponde a la sumatoria de los cursos, cupos y valores que presenta cada curso en su propuesta (Anexo 6 y postulaciones OTEC no corresponden a cursos del plan de capacitación publicado por el OTIC Licitante)</t>
  </si>
  <si>
    <t>N°de cursos de propuestas declaradas inadmisibles</t>
  </si>
  <si>
    <t>N° de cursos de propuestas a evaluar</t>
  </si>
  <si>
    <t>N° de cursos de propuestas en revisión</t>
  </si>
  <si>
    <t>Diferencia</t>
  </si>
  <si>
    <t>CODIGO SENCE</t>
  </si>
  <si>
    <t>OTIC</t>
  </si>
  <si>
    <t>RUT OTIC</t>
  </si>
  <si>
    <t>N° LLAMADO</t>
  </si>
  <si>
    <t>AÑO</t>
  </si>
  <si>
    <t>ASIGNACIÓN</t>
  </si>
  <si>
    <t>RUT ENTIDAD  REQUIRENTE</t>
  </si>
  <si>
    <t xml:space="preserve">NOMBRE ENTIDAD REQUIRENTE </t>
  </si>
  <si>
    <t>NOMBRE DEL CURSO (PLAN FORMATIVO)</t>
  </si>
  <si>
    <t>CODIGO DEL CURSO (PLAN FORMATIVO )</t>
  </si>
  <si>
    <t>NOMBRE PLAN (ES) TRANSVERSAL(ES)</t>
  </si>
  <si>
    <t>CODIGO PLAN (ES) TRANSVERSAL(ES)</t>
  </si>
  <si>
    <t>N° REGIÓN</t>
  </si>
  <si>
    <t>NOMBRE REGIÓN</t>
  </si>
  <si>
    <t>COMUNA</t>
  </si>
  <si>
    <t>NOMBRE POBLACIÓN OBJETIVO</t>
  </si>
  <si>
    <t xml:space="preserve">MODALIDAD DEL CURSO </t>
  </si>
  <si>
    <t>TIPO SALIDA (DEPENDIENTE O INDEPENDIENTE)</t>
  </si>
  <si>
    <t>CALENDARIZACIÓN FASE LECTIVA</t>
  </si>
  <si>
    <t>CUPO</t>
  </si>
  <si>
    <t xml:space="preserve"> HORAS CURSO (PLAN FORMATIVO 1 )</t>
  </si>
  <si>
    <t xml:space="preserve"> HORAS PLAN(ES) FORMATIVO(OS) 2</t>
  </si>
  <si>
    <t xml:space="preserve">TOTAL HORAS </t>
  </si>
  <si>
    <t>HORAS DIARIAS</t>
  </si>
  <si>
    <t>SUBSIDIO DIARIO FASE LECTIVA (SI/NO)</t>
  </si>
  <si>
    <t>SUBSIDIO CUIDADOS</t>
  </si>
  <si>
    <t>SUBSIDIO DE HERRAMIENTAS  (SI/NO)</t>
  </si>
  <si>
    <t>APRENDIZAJES ESPERADOS (SOLO PARA CURSOS SIN PLAN FORMATIVO)</t>
  </si>
  <si>
    <t>DESCRIPCIÓN POBLACION OBJETIVO</t>
  </si>
  <si>
    <t>LICENCIA HABILITANTE  (SI/NO)</t>
  </si>
  <si>
    <t>TIPO LICENCIA HABILITANTE</t>
  </si>
  <si>
    <t>CONVOCATORIA (ABIERTA O CERRADA)</t>
  </si>
  <si>
    <t>DIAS FL</t>
  </si>
  <si>
    <t>TRAMO</t>
  </si>
  <si>
    <r>
      <t xml:space="preserve">RUTOTEC </t>
    </r>
    <r>
      <rPr>
        <b/>
        <sz val="10"/>
        <color rgb="FFFF0000"/>
        <rFont val="Aptos Narrow"/>
        <family val="2"/>
        <scheme val="minor"/>
      </rPr>
      <t>(Eliminar los puntos del RUT)</t>
    </r>
  </si>
  <si>
    <t>NOMBRE OTEC</t>
  </si>
  <si>
    <t>DURACIÓN TOTAL DEL CURSO EN HORAS</t>
  </si>
  <si>
    <t>DURACIÓN TOTAL DEL CURSO EN DIAS</t>
  </si>
  <si>
    <t>VALOR HORA ALUMNO CAPACITACIÓN</t>
  </si>
  <si>
    <t>VALOR ALUMNO SUBSIDIO ÚTILES, INSUMO  Y HERRAMIENTAS</t>
  </si>
  <si>
    <t>VALOR ALUMNO SUBSIDIO PARA INSTRUMENTO HABILITANTE Y/O REFERENCIAL</t>
  </si>
  <si>
    <t>VALOR CAPACITACIÓN</t>
  </si>
  <si>
    <t>VALOR TOTAL SUBSIDIO DIARIO</t>
  </si>
  <si>
    <t>VALOR TOTAL SUBSIDIO ÚTILES, INSUMO Y HERRAMIENTAS</t>
  </si>
  <si>
    <t>VALOR TOTAL SUBSIDIO DE CUIDADOS</t>
  </si>
  <si>
    <t>VALOR TOTAL SUBSIDIO PARA INSTRUMENTO HABILITANTE Y/O REFERENCIAL</t>
  </si>
  <si>
    <t>VALOR TOTAL DEL CURSO</t>
  </si>
  <si>
    <t>ADMISIBILIDAD DE OFERTA-CURSO (SI/NO) Numeral 7.1.2 Bases Administrativas</t>
  </si>
  <si>
    <t>MOTIVO DEL RECHAZO</t>
  </si>
  <si>
    <t>7.2 EVALUACIÓN EXPERIENCIA DEL OFERENTE (10%)</t>
  </si>
  <si>
    <t>7.3 EVALUACIÓN COMPORTAMIENTO (10%)</t>
  </si>
  <si>
    <t>7.4.2.1                              Cumple con todos los componentes exigidos para el plan formativo (50%)</t>
  </si>
  <si>
    <t>7.4.2.2                               Se identifican los requisistos de ingreso del participante al plan formativo. (50 %)</t>
  </si>
  <si>
    <t>7.4.3.1                     Relación entre los componentes del módulo propuesto (15%)</t>
  </si>
  <si>
    <t>7.4.3.2                      Relación de la competencia y el nombre del módulo se relaciona con la competencia y el nombre del plan formativo (25%)</t>
  </si>
  <si>
    <t>7.4.3.3        Relación de los aprendizajes esperados del módulo con la competencia del módulo. (20%)</t>
  </si>
  <si>
    <t>7.4.3.4                          Los criterios de evaluación permiten evidenciar los aprendizajes esperados de cada módulo. (25 %)</t>
  </si>
  <si>
    <t>7.4.3.5                                         Los contenidos abordados permiten desarrollar los aprendizajes esperados de cada módulo. (15%)</t>
  </si>
  <si>
    <t>7.4.4.1            Relación entre metodología y competencia (30%)</t>
  </si>
  <si>
    <t>7.4.4.2     Proceso de Aprendizaje (30%)</t>
  </si>
  <si>
    <t>7.4.4.3          Uso de equipos y herramientas (20%)</t>
  </si>
  <si>
    <t>7.4.4.4      Uso y distribución de materiales e insumos (10%)</t>
  </si>
  <si>
    <t>7.4.4.5            Uso de la infraestructura (10%)</t>
  </si>
  <si>
    <t>7.5    EVALUACIÓN ECONÓMICA (5%)</t>
  </si>
  <si>
    <t>8           NOTA FINAL</t>
  </si>
  <si>
    <t>OBSERVACIONES OTIC</t>
  </si>
  <si>
    <t>PROFORMA</t>
  </si>
  <si>
    <t>74252300-4</t>
  </si>
  <si>
    <t>MANDATO</t>
  </si>
  <si>
    <t>CENTRO INTERMEDIO PARA CAPACITACION PROFORMA</t>
  </si>
  <si>
    <t>ASISTENCIA EN EL MANTENIMIENTO ELÉCTRICO DE BAJA TENSIÓN</t>
  </si>
  <si>
    <t>PF0638</t>
  </si>
  <si>
    <t>METROPOLITANA DE SANTIAGO</t>
  </si>
  <si>
    <t>PEÑALOLEN</t>
  </si>
  <si>
    <t>EMPRENDEDORES/AS INFORMALES O PERSONAS VULNERABLES PERTENECIENTES AL 80% MAS VULNERABLE</t>
  </si>
  <si>
    <t>PRESENCIAL</t>
  </si>
  <si>
    <t>DEPENDIENTE</t>
  </si>
  <si>
    <t>01. LUNES - MAÑANA / 04. MARTES - MAÑANA / 07. MIÉRCOLES - MAÑANA / 10. JUEVES - MAÑANA / 13. VIERNES - MAÑANA</t>
  </si>
  <si>
    <t/>
  </si>
  <si>
    <t>SI</t>
  </si>
  <si>
    <t>NO</t>
  </si>
  <si>
    <t>HOMBRES Y MUJERES, ENTRE 18 Y 64 AÑOS DE EDAD, QUE RESIDAN EN LA COMUNA DE MAIPÚ U ALEDAÑAS, REGIÓN METROPOLITANA, QUE PERTENEZCAN AL 80% DE LA POBLACIÓN MÁS VULNERABLE SEGÚN REGISTRO SOCIAL DE HOGARES, CON EDUCACIÓN MEDIA COMPLETA PREFERENTEMENTE. YA SEAN PERSONAS CESANTES, QUE BUSCAN TRABAJO POR PRIMERA VEZ O QUE SE ENCUENTRAN ACTUALMENTE REALIZANDO TRABAJOS PRECARIOS, INFORMALES O DE BAJA CALIFICACIÓN, Y REQUIERAN REALIZAR UNA RECONVERSIÓN LABORAL.</t>
  </si>
  <si>
    <t>CONVOCATORIA CERRADA</t>
  </si>
  <si>
    <t>Numeral 6.1.2 N° 6 (Error monto total capacitación)</t>
  </si>
  <si>
    <t>72.101.000-7</t>
  </si>
  <si>
    <t>PRODEMU</t>
  </si>
  <si>
    <t>SERVICIOS DE INSTALACIÓN Y MANTENIMIENTO DE ARTEFACTOS DE CALEFACCIÓN A PELLET</t>
  </si>
  <si>
    <t>PF1409</t>
  </si>
  <si>
    <t>DE MAGALLANES Y DE LA ANTÁRTICA CHILENA</t>
  </si>
  <si>
    <t>CABO DE HORNOS</t>
  </si>
  <si>
    <t>MUJERES DERIVADAS POR SERNAMEG O PRODEMU</t>
  </si>
  <si>
    <t>MUJERES ENTRE 18 Y 64 AÑOS DE EDAD QUE RESIDAN EN LA COMUNA DE CABO DE HORNOS U ALEDAÑAS, REGIÓN DE MAGALLANES Y ANTÁRTICA CHILENA, QUE PERTENEZCAN AL 80% DE LA POBLACIÓN MÁS VULNERABLE SEGÚN REGISTRO SOCIAL DE HOGARES, CON EDUCACIÓN MEDIA COMPLETA PREFERENTEMENTE. YA SEAN PERSONAS CESANTES, QUE BUSCAN TRABAJO POR PRIMERA VEZ O QUE SE ENCUENTRAN ACTUALMENTE REALIZANDO TRABAJOS PRECARIOS, INFORMALES O DE BAJA CALIFICACIÓN, Y REQUIERAN REALIZAR UNA RECONVERSIÓN LABORAL.</t>
  </si>
  <si>
    <t xml:space="preserve"> CERRADA</t>
  </si>
  <si>
    <t>FONDOS REGIONALES</t>
  </si>
  <si>
    <t>61531000-K</t>
  </si>
  <si>
    <t>SERVICIO NACIONAL DE CAPACITACION Y EMPLEO</t>
  </si>
  <si>
    <t>MANEJO Y USO DE PLAGUICIDAS AGRÍCOLAS</t>
  </si>
  <si>
    <t>PF0925</t>
  </si>
  <si>
    <t>DE VALPARAÍSO</t>
  </si>
  <si>
    <t>NOGALES</t>
  </si>
  <si>
    <t>PERSONAS VULNERABLES PERTENECIENTES AL 80 % MÁS VULNERABLE</t>
  </si>
  <si>
    <t>INDEPENDIENTE</t>
  </si>
  <si>
    <t>02. LUNES - TARDE / 05. MARTES - TARDE / 08. MIÉRCOLES - TARDE / 11. JUEVES - TARDE / 14. VIERNES - TARDE</t>
  </si>
  <si>
    <t>MAYOR DE 18 AÑOS; SABER LEER, ESCRIBIR Y DOMINAR LAS 4 OPERACIONES MATEMÁTICAS BÁSICAS; SALUD COMPATIBLE CON LA</t>
  </si>
  <si>
    <t>CREDENCIAL DE APLICADOR DE PLAGUICIDA DE USO AGRÍCOLA EMITIDA POR SAG.</t>
  </si>
  <si>
    <t>CERRADA</t>
  </si>
  <si>
    <t>Numeral 6.1.2 N° 3 (ERROR EN CALCULO TOTAL VALOR LICENCIA HABILITANTE EN ANEXO 3)</t>
  </si>
  <si>
    <t>HIJUELAS</t>
  </si>
  <si>
    <t>EMERGENCIA</t>
  </si>
  <si>
    <t>LABORES DE SOPORTE EN INSTALACIONES SANITARIAS</t>
  </si>
  <si>
    <t>PF1541</t>
  </si>
  <si>
    <t>APRESTO LABORAL PARA EL TRABAJO</t>
  </si>
  <si>
    <t>PF0916</t>
  </si>
  <si>
    <t>QUILLOTA</t>
  </si>
  <si>
    <t>PERSONAS DERIVADAS POR GENDARMERIA</t>
  </si>
  <si>
    <t>POR DEFINIR CON GENDARMERÍA</t>
  </si>
  <si>
    <t>Personas derivadas por gendarmería acorde del programa +R</t>
  </si>
  <si>
    <t>Numeral 6.1.2 N° 8 (Curso de Gendarmería y no presenta carta de pratrocinio de Gendarmería)</t>
  </si>
  <si>
    <t>78335301-6</t>
  </si>
  <si>
    <t>79676750-2</t>
  </si>
  <si>
    <t>FONDOS CONCURSABLES</t>
  </si>
  <si>
    <t>69051100-2</t>
  </si>
  <si>
    <t>I MUNICIPALIDAD DE LOS ANDES</t>
  </si>
  <si>
    <t>OPERACIÓN DE EQUIPOS DE MOVIMIENTO DE TIERRA AVANZADO</t>
  </si>
  <si>
    <t>PF1339</t>
  </si>
  <si>
    <t>HERRAMIENTAS DE COMPRENSIÓN LECTOESCRITURA E INSTRUCCIONES VERBALES</t>
  </si>
  <si>
    <t>PF0945</t>
  </si>
  <si>
    <t>LOS ANDES</t>
  </si>
  <si>
    <t>PERSONAS DESOCUPADAS (CESANTES Y PERSONAS QUE BUSCAN TRABAJO POR PRIMERA VEZ).</t>
  </si>
  <si>
    <t>Personas cesantes, hombres y mujeres, entre 25 y 55 años, con enseñanza básica o media incompleta, sin formación certificada en operación de maquinaria. Pertenecen al 80% más vulnerable según el Registro Social de Hogares (RSH), incluyendo trabajadores informales del rubro de la construcción, personas migrantes y residentes de sectores urbanos y rurales de la comuna de Los Andes. Postulan a través de la OMIL Los Andes. Requisito de ingreso: salud compatible con el oficio y licencia de conducir clase B (preferentemente)</t>
  </si>
  <si>
    <t>77807334-K</t>
  </si>
  <si>
    <t>Operación y mantención básica de maquinaria Agrícola</t>
  </si>
  <si>
    <t>SIN PLAN FORMATIVO</t>
  </si>
  <si>
    <t>DE LOS RÍOS</t>
  </si>
  <si>
    <t>LANCO</t>
  </si>
  <si>
    <t>PEQUEÑOS AGRICULTORES DEFINIDOS EN LA LEY N°18.910</t>
  </si>
  <si>
    <t>01. LUNES - MAÑANA / 07. MIÉRCOLES - MAÑANA / 13. VIERNES - MAÑANA</t>
  </si>
  <si>
    <t>Al finalizar el curso, las y los participantes estarán en condiciones de: 1) Reconocer los distintos tipos de maquinaria agrícola y sus componentes principales, comprendiendo su función en las labores de producción agropecuaria; 2) Aplicar procedimientos de revisión y chequeo previo al uso de maquinaria agrícola, considerando aspectos como niveles de aceite, combustible, presión de neumáticos, estado de batería, luces y dirección, de acuerdo con especificaciones técnicas y normas de seguridad.; 3) Ejecutar maniobras básicas de operación de maquinaria agrícola en condiciones controladas y reales, respetando las normas de tránsito, seguridad laboral y protocolos de trabajo seguro. 4)Realizar procedimientos de mantención básica preventiva, tales como lubricación, limpieza, ajustes menores y verificación de acoples, con el fin de asegurar la operatividad y prolongar la vida útil de la maquinaria. 5) Utilizar correctamente los elementos de protección personal (EPP) durante la operación y mantención de maquinaria, reconociendo su importancia en la prevención de riesgos laborales. 6) Elaborar registros simples de uso y mantención de maquinaria agrícola, aplicando formatos de bitácora u hojas de control, como parte de las buenas prácticas agrícolas y de seguridad.</t>
  </si>
  <si>
    <t>Hombres y mujeres mayores de 18 años, pequeños agricultores definido en la Ley N°18.910; con educación básica completa, preferentemente; saber leer y escribir.</t>
  </si>
  <si>
    <t>LICENCIA CONDUCIR CLASE D.</t>
  </si>
  <si>
    <t>ABIERTA</t>
  </si>
  <si>
    <t>76928190-8</t>
  </si>
  <si>
    <t>VELIZ NÚÑEZ Y COMPAÑIA LIMITADA</t>
  </si>
  <si>
    <t>EMPATE, PIERDE POR POSTULAR DESPUÉS</t>
  </si>
  <si>
    <t>OPERACIÓN DE GRÚA HORQUILLA</t>
  </si>
  <si>
    <t>PF1257</t>
  </si>
  <si>
    <t>PUNTA ARENAS</t>
  </si>
  <si>
    <t>03. LUNES - VESPERTINO / 06. MARTES - VESPERTINO / 09. MIÉRCOLES - VESPERTINO / 12. JUEVES - VESPERTINO / 15. VIERNES - VESPERTINO</t>
  </si>
  <si>
    <t xml:space="preserve">MUJERES Y HOMBRES MAYORES DE 18 AÑOS, CONTAR CON REGISTRO SOCIAL DE HOGARES HASTA EL 80%, EDUCACIÓN MEDIA COMPLETA, PREFERENTEMENTE.
</t>
  </si>
  <si>
    <t>LICENCIA DE CONDUCIR CLASE D.</t>
  </si>
  <si>
    <t xml:space="preserve"> ABIERTA</t>
  </si>
  <si>
    <t>77594400-5</t>
  </si>
  <si>
    <t>76004998-0</t>
  </si>
  <si>
    <t>CURSO CONVENCIONAL CONDUCENTE A LICENCIA DE CONDUCTOR PROFESIONAL CLASE A-2</t>
  </si>
  <si>
    <t>PF0624</t>
  </si>
  <si>
    <t>ORIENTACIONES GENERALES SOBRE EL ENFOQUE DE GÉNERO</t>
  </si>
  <si>
    <t>PF1473</t>
  </si>
  <si>
    <t>DE LOS LAGOS</t>
  </si>
  <si>
    <t>OSORNO</t>
  </si>
  <si>
    <t>TENER MÍNIMO 20 AÑOS DE EDAD; EDUCACIÓN MEDIA COMPLETA, PREFERENTEMENTE ; LICENCIA DE CONDUCTOR CLASE B, CON</t>
  </si>
  <si>
    <t>LICENCIA DE CONDUCTOR PROFESIONAL CLASE A-2.</t>
  </si>
  <si>
    <t>76321951-8</t>
  </si>
  <si>
    <t>Numeral 6.1.2 N°5 (Fuera de tramo)</t>
  </si>
  <si>
    <t>GANA POR POSTULAR PRIMERO</t>
  </si>
  <si>
    <t>CURSO ESPECIAL CON SIMULADOR DE INMERSIÓN TOTAL CONDUCENTE A LICENCIA DE CONDUCTOR PROFESIONAL CLASE A-3</t>
  </si>
  <si>
    <t>PF0623</t>
  </si>
  <si>
    <t>DEL BÍOBÍO</t>
  </si>
  <si>
    <t>CURANILAHUE</t>
  </si>
  <si>
    <t>MUJERES Y HOMBRES PERTENECIENTES A LA COMUNA DE CURANILAHUE CON UNA EDAD MINIMA DE 20 AÑOS DE EDAD; EDUCACIÓN MEDIA COMPLETA, PREFERENTEMENTE ; LICENCIA DE CONDUCTOR CLASE B, CON ANTIGÜEDAD MÍNIMA DE 2 AÑOS Y VIGENTE ; EXAMEN PSICOLÓGICO</t>
  </si>
  <si>
    <t>LICENCIA DE CONDUCIR CLASE A3</t>
  </si>
  <si>
    <t>78158670-6</t>
  </si>
  <si>
    <t>Numeral 6.1.2 N° 2 (No presenta acreditación especial con autorización del Ministerio de Transporte)</t>
  </si>
  <si>
    <t>76049112-8</t>
  </si>
  <si>
    <t>76661760-3</t>
  </si>
  <si>
    <t>65057122-3</t>
  </si>
  <si>
    <t>Numeral 6.1.2  (No indica codigo PF transversal y Entidad requirente erronea)</t>
  </si>
  <si>
    <t>69072300-K</t>
  </si>
  <si>
    <t>I MUNICIPALIDAD DE SAN JOSE DE MAIPO</t>
  </si>
  <si>
    <t>MANEJO DE ANIMALES DURANTE EL TRANSPORTE</t>
  </si>
  <si>
    <t>PF0926</t>
  </si>
  <si>
    <t>SAN JOSÉ DE MAIPO</t>
  </si>
  <si>
    <t>EMPRENDEDORES/AS INFORMALES / PERSONAS PERTENECIENTES AL 80% MAS VULNERABLE</t>
  </si>
  <si>
    <t>01. LUNES - MAÑANA / 04. MARTES - MAÑANA</t>
  </si>
  <si>
    <t xml:space="preserve">La población objetivo de este curso corresponde a hombres en un rango etario de 20 a 65 años, residen en los sectores rurales de la comuna, como lo son Alfalfal, Maitenes, San Gabriel, Valle del Yeso. Se desempeñan en labores vinculadas a la ganadería, ya sea como actividad principal o complementaria, y algunos cuentan con trabajos esporádicos en sectores como la minería o la construcción. Existen participantes con contrato por faena, mientras que en su gran mayoría trabajan de manera informal o independiente 
En lo que respecta al nivel educacional la mayoría posee enseñanza media completa, la cuál finalizaron en modalidad 2x1 o en modalidad nocturna. Dentro de la población objetivo existen personas pertenecientes a pueblos originarios específicamente de la etnia Mapuche; algunos tienen un leve nivel de discapacidad física. 
Algunos de los postulantes pertenecen a agrupaciones ganaderas locales, mientras que otros no están organizados formalmente, aunque todos son usuarios de INDAP o de PRODESAL. El nivel de formación en oficios es medio, basado en la experiencia adquirida en faenas rurales y trabajos ocasionales.
Los requisitos para participar en el curso son: residir en San José de Maipo, desempeñarse en actividades vinculadas a la ganadería y contar con conocimientos básicos de lectura y escritura, ya que son fundamentales para el adecuado aprovechamiento de los contenidos del curso.
</t>
  </si>
  <si>
    <t>76272762-5</t>
  </si>
  <si>
    <t>Numeral 6.1.2 N° 2 (No presenta acreditación especial con autorización del SAG)</t>
  </si>
  <si>
    <t>76048178-5</t>
  </si>
  <si>
    <t>Numeral 6.1.2 N° 6 (NO CONSIDERA MONTO EN SUBSIDIO DE CUIDADOS)</t>
  </si>
  <si>
    <t xml:space="preserve">Árbitraje y  Mesa de Control Basquetball.  </t>
  </si>
  <si>
    <t>TARAPACÁ</t>
  </si>
  <si>
    <t>IQUIQUE</t>
  </si>
  <si>
    <t>El curso deberá contener los siguientes objetivos de aprendizaje: 1. Conocer las reglas del basquetbal. 2. interpretar y aplicar las reglas del basquetbal (reglamento FIBA) a nivel competitivo. 3. Conocer la mecánica arbitral y su dinámica de trabajo en equipo con otros árbitros e integrantes de la mesa de control 4. Identificar y aplicar las principales funciones de la mesa de control: manejo del reloj, marcador, planilla y responsabilidades reglamentarias en un partido.</t>
  </si>
  <si>
    <t>Hombres y mujeres, mayores de 18 años de edad, que residen en la comuna de Iquique y Alto Hospicio,  que cuenten con enseñanza media completa de manera preferente, con nociones básicas del basquetbal, con estado de salud y físico compatible con la actividad deportiva</t>
  </si>
  <si>
    <t>77484320-5</t>
  </si>
  <si>
    <t>76681269-4</t>
  </si>
  <si>
    <t>Numeral 6.1.2 N° 5 y 6 (ERROR VALOR CAPACITACIÓN, ERROR TRAMO, ERROR MONTO TOTAL LICENCIA HABILITANTE)</t>
  </si>
  <si>
    <t>CURSO CONVENCIONAL CONDUCENTE A LICENCIA DE CONDUCIR CLASE B</t>
  </si>
  <si>
    <t>PF1454</t>
  </si>
  <si>
    <t>MUJERES Y HOMBRES MAYORES DE 18 AÑOS, CONTAR CON REGISTRO SOCIAL DE HOGARES HASTA EL 80% Y EDUCACIÓN BÁSICA COMPLETA.</t>
  </si>
  <si>
    <t>LICENCIA DE CONDUCIR CLASE B.</t>
  </si>
  <si>
    <t>76368489-K</t>
  </si>
  <si>
    <t>LICENCIA DE CONDUCTOR PROFESIONAL CLASE A-3.</t>
  </si>
  <si>
    <t>CURSO ESPECIAL CON SIMULADOR DE INMERSIÓN TOTAL CONDUCENTE A LICENCIA DE CONDUCTOR PROFESIONAL CLASE A-5</t>
  </si>
  <si>
    <t>PF0621</t>
  </si>
  <si>
    <t>LICENCIA DE CONDUCTOR PROFESIONAL CLASE A-5.</t>
  </si>
  <si>
    <t>76584899-7</t>
  </si>
  <si>
    <t>Numeral 6.1.2 N° 3 (NO CONSIDERA MONTO EN LICENCIA HABILITANTE EN ANEXO 3)</t>
  </si>
  <si>
    <t>Numeral 6.1.2 N° 8 (Curso de Gendarmería y no presenta carta de pratrocinio)</t>
  </si>
  <si>
    <t>DE ÑUBLE</t>
  </si>
  <si>
    <t>CHILLAN</t>
  </si>
  <si>
    <t>HOMBRES Y MUJERES MAYORES DE 20 AÑOS DE LA COMUNA DE CHILLAN, CON REGISTRO SOCIAL DE HOGARES MENOR A 80 %, SIN TRABAJO REMUNERADO FORMAL, Y CON LICENCIA CLASE B CON ANTIGUEDAD MAYOR A 2 AÑOS,  LOS PARTICIPANTES DEBERÁN ADEMÁS CONTAR CON EDUCACIÓN MEDIA COMPLETA PREFERENTEMENTE Y EXAMEN PSICOLÓGICO APROBADO CON ESTE CURSO LOS PARTICIPANTES PODRÁN CONDUCIR VEHÍCULOS DE PASAJEROS VINCULADOS AL PROCESO DE TRANSPORTE DE PASAJEROS, AL TÉRMINO DEL CURSO OBTENDRÁN INSTRUMENTO HABILITANTE (LICENCIA CLASE A-3 PROFESIONAL), MEJORANDO CON ESTO SU TRABAJO DEPENDIENTE Y CUMPLIR CON LA NORMATIVO DE LA NUEVA LEY UBER</t>
  </si>
  <si>
    <t>76440444-0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</si>
</sst>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164" formatCode="_-* #,##0_-;\-* #,##0_-;_-* &quot;-&quot;_-;_-@_-"/>
    <numFmt numFmtId="165" formatCode="#,##0.0"/>
    <numFmt numFmtId="166" formatCode="0.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theme="1"/>
      <name val="Arial"/>
      <family val="2"/>
    </font>
    <font>
      <sz val="11"/>
      <color theme="4" tint="-0.249977111117893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9CC2E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7">
    <xf numFmtId="0" fontId="0" fillId="0" borderId="0"/>
    <xf numFmtId="42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0" fontId="9" fillId="0" borderId="0"/>
    <xf numFmtId="0" fontId="10" fillId="0" borderId="0"/>
  </cellStyleXfs>
  <cellXfs count="95">
    <xf numFmtId="0" fontId="0" fillId="0" borderId="0" xfId="0"/>
    <xf numFmtId="3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0" fontId="1" fillId="0" borderId="4" xfId="2" applyBorder="1"/>
    <xf numFmtId="0" fontId="3" fillId="0" borderId="5" xfId="0" applyFont="1" applyBorder="1" applyAlignment="1">
      <alignment wrapText="1"/>
    </xf>
    <xf numFmtId="1" fontId="3" fillId="0" borderId="6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42" fontId="3" fillId="0" borderId="6" xfId="1" applyFont="1" applyBorder="1" applyAlignment="1">
      <alignment horizontal="right" wrapText="1"/>
    </xf>
    <xf numFmtId="0" fontId="3" fillId="0" borderId="7" xfId="0" applyFont="1" applyBorder="1" applyAlignment="1">
      <alignment wrapText="1"/>
    </xf>
    <xf numFmtId="1" fontId="3" fillId="0" borderId="8" xfId="0" applyNumberFormat="1" applyFont="1" applyBorder="1" applyAlignment="1">
      <alignment horizontal="center" wrapText="1"/>
    </xf>
    <xf numFmtId="42" fontId="3" fillId="0" borderId="8" xfId="1" applyFont="1" applyBorder="1" applyAlignment="1">
      <alignment horizontal="right" wrapText="1"/>
    </xf>
    <xf numFmtId="1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horizontal="center" wrapText="1"/>
    </xf>
    <xf numFmtId="42" fontId="3" fillId="0" borderId="10" xfId="1" applyFont="1" applyBorder="1" applyAlignment="1">
      <alignment horizontal="right" wrapText="1"/>
    </xf>
    <xf numFmtId="0" fontId="3" fillId="0" borderId="7" xfId="2" applyFont="1" applyBorder="1" applyAlignment="1">
      <alignment wrapText="1"/>
    </xf>
    <xf numFmtId="0" fontId="3" fillId="0" borderId="8" xfId="2" applyFont="1" applyBorder="1" applyAlignment="1">
      <alignment wrapText="1"/>
    </xf>
    <xf numFmtId="0" fontId="3" fillId="0" borderId="5" xfId="2" applyFont="1" applyBorder="1" applyAlignment="1">
      <alignment horizontal="center" wrapText="1"/>
    </xf>
    <xf numFmtId="3" fontId="3" fillId="0" borderId="8" xfId="3" applyNumberFormat="1" applyFont="1" applyBorder="1" applyAlignment="1">
      <alignment horizontal="right" wrapText="1"/>
    </xf>
    <xf numFmtId="0" fontId="0" fillId="0" borderId="4" xfId="0" applyBorder="1"/>
    <xf numFmtId="0" fontId="3" fillId="0" borderId="8" xfId="0" applyFont="1" applyBorder="1" applyAlignment="1">
      <alignment wrapText="1"/>
    </xf>
    <xf numFmtId="0" fontId="0" fillId="3" borderId="4" xfId="0" applyFill="1" applyBorder="1"/>
    <xf numFmtId="0" fontId="3" fillId="3" borderId="7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42" fontId="3" fillId="3" borderId="8" xfId="1" applyFont="1" applyFill="1" applyBorder="1" applyAlignment="1">
      <alignment horizontal="right" wrapText="1"/>
    </xf>
    <xf numFmtId="0" fontId="3" fillId="3" borderId="11" xfId="0" applyFont="1" applyFill="1" applyBorder="1" applyAlignment="1">
      <alignment wrapText="1"/>
    </xf>
    <xf numFmtId="0" fontId="3" fillId="3" borderId="12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42" fontId="3" fillId="3" borderId="12" xfId="1" applyFont="1" applyFill="1" applyBorder="1" applyAlignment="1">
      <alignment horizontal="right" wrapText="1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>
      <alignment horizontal="center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Protection="1"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1" fillId="0" borderId="14" xfId="2" applyBorder="1" applyAlignment="1" applyProtection="1">
      <alignment horizontal="center"/>
      <protection locked="0"/>
    </xf>
    <xf numFmtId="0" fontId="4" fillId="0" borderId="0" xfId="0" applyFont="1"/>
    <xf numFmtId="0" fontId="1" fillId="0" borderId="17" xfId="2" applyBorder="1" applyAlignment="1">
      <alignment horizontal="center" vertical="center" wrapText="1"/>
    </xf>
    <xf numFmtId="0" fontId="1" fillId="0" borderId="0" xfId="2"/>
    <xf numFmtId="0" fontId="1" fillId="0" borderId="18" xfId="2" applyBorder="1" applyAlignment="1" applyProtection="1">
      <alignment horizontal="center"/>
      <protection locked="0"/>
    </xf>
    <xf numFmtId="0" fontId="1" fillId="0" borderId="0" xfId="2" applyAlignment="1">
      <alignment horizontal="center"/>
    </xf>
    <xf numFmtId="0" fontId="1" fillId="0" borderId="19" xfId="2" applyBorder="1" applyAlignment="1" applyProtection="1">
      <alignment horizontal="center" vertical="center" wrapText="1"/>
      <protection locked="0"/>
    </xf>
    <xf numFmtId="0" fontId="1" fillId="0" borderId="20" xfId="2" applyBorder="1" applyAlignment="1">
      <alignment horizontal="center" vertical="center" wrapText="1"/>
    </xf>
    <xf numFmtId="0" fontId="1" fillId="0" borderId="14" xfId="2" applyBorder="1" applyAlignment="1" applyProtection="1">
      <alignment horizontal="center" wrapText="1"/>
      <protection locked="0"/>
    </xf>
    <xf numFmtId="0" fontId="3" fillId="0" borderId="14" xfId="2" applyFont="1" applyBorder="1" applyAlignment="1">
      <alignment wrapText="1"/>
    </xf>
    <xf numFmtId="0" fontId="0" fillId="3" borderId="14" xfId="0" applyFill="1" applyBorder="1" applyAlignment="1">
      <alignment horizontal="center"/>
    </xf>
    <xf numFmtId="0" fontId="0" fillId="0" borderId="14" xfId="0" applyBorder="1" applyAlignment="1" applyProtection="1">
      <alignment horizontal="center"/>
      <protection locked="0"/>
    </xf>
    <xf numFmtId="0" fontId="3" fillId="0" borderId="14" xfId="0" applyFont="1" applyBorder="1" applyAlignment="1">
      <alignment wrapText="1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wrapText="1"/>
      <protection locked="0"/>
    </xf>
    <xf numFmtId="0" fontId="0" fillId="0" borderId="18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0" fillId="0" borderId="0" xfId="0" applyAlignment="1">
      <alignment horizontal="center"/>
    </xf>
    <xf numFmtId="0" fontId="5" fillId="4" borderId="21" xfId="0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vertical="top" wrapText="1"/>
    </xf>
    <xf numFmtId="0" fontId="5" fillId="5" borderId="21" xfId="0" applyFont="1" applyFill="1" applyBorder="1" applyAlignment="1">
      <alignment horizontal="center" vertical="top" wrapText="1"/>
    </xf>
    <xf numFmtId="3" fontId="5" fillId="5" borderId="21" xfId="0" applyNumberFormat="1" applyFont="1" applyFill="1" applyBorder="1" applyAlignment="1">
      <alignment horizontal="center" vertical="top" wrapText="1"/>
    </xf>
    <xf numFmtId="0" fontId="5" fillId="6" borderId="21" xfId="0" applyFont="1" applyFill="1" applyBorder="1" applyAlignment="1">
      <alignment horizontal="center" vertical="top" wrapText="1"/>
    </xf>
    <xf numFmtId="0" fontId="5" fillId="6" borderId="16" xfId="0" applyFont="1" applyFill="1" applyBorder="1" applyAlignment="1">
      <alignment horizontal="center" vertical="top" wrapText="1"/>
    </xf>
    <xf numFmtId="0" fontId="5" fillId="7" borderId="22" xfId="4" applyFont="1" applyFill="1" applyBorder="1" applyAlignment="1">
      <alignment horizontal="center" vertical="top" wrapText="1"/>
    </xf>
    <xf numFmtId="0" fontId="5" fillId="7" borderId="23" xfId="4" applyFont="1" applyFill="1" applyBorder="1" applyAlignment="1">
      <alignment horizontal="center" vertical="top" wrapText="1"/>
    </xf>
    <xf numFmtId="0" fontId="5" fillId="7" borderId="21" xfId="4" applyFont="1" applyFill="1" applyBorder="1" applyAlignment="1">
      <alignment horizontal="center" vertical="top" wrapText="1"/>
    </xf>
    <xf numFmtId="165" fontId="5" fillId="7" borderId="21" xfId="4" applyNumberFormat="1" applyFont="1" applyFill="1" applyBorder="1" applyAlignment="1">
      <alignment horizontal="center" vertical="top" wrapText="1"/>
    </xf>
    <xf numFmtId="0" fontId="8" fillId="0" borderId="0" xfId="0" applyFont="1"/>
    <xf numFmtId="0" fontId="9" fillId="0" borderId="0" xfId="5" applyAlignment="1">
      <alignment vertical="top"/>
    </xf>
    <xf numFmtId="0" fontId="8" fillId="0" borderId="0" xfId="0" applyFont="1" applyAlignment="1">
      <alignment horizontal="center"/>
    </xf>
    <xf numFmtId="42" fontId="8" fillId="0" borderId="0" xfId="1" applyFont="1" applyAlignment="1">
      <alignment horizontal="center"/>
    </xf>
    <xf numFmtId="42" fontId="8" fillId="0" borderId="0" xfId="1" applyFont="1"/>
    <xf numFmtId="0" fontId="8" fillId="8" borderId="0" xfId="0" applyFont="1" applyFill="1" applyAlignment="1">
      <alignment horizontal="left"/>
    </xf>
    <xf numFmtId="166" fontId="8" fillId="0" borderId="0" xfId="0" applyNumberFormat="1" applyFont="1" applyAlignment="1">
      <alignment horizontal="center"/>
    </xf>
    <xf numFmtId="0" fontId="4" fillId="3" borderId="0" xfId="0" applyFont="1" applyFill="1"/>
    <xf numFmtId="0" fontId="8" fillId="0" borderId="0" xfId="0" applyFont="1" applyAlignment="1">
      <alignment horizontal="left"/>
    </xf>
    <xf numFmtId="0" fontId="8" fillId="8" borderId="0" xfId="0" applyFont="1" applyFill="1"/>
    <xf numFmtId="0" fontId="8" fillId="8" borderId="0" xfId="0" applyFont="1" applyFill="1" applyAlignment="1">
      <alignment horizontal="center"/>
    </xf>
    <xf numFmtId="42" fontId="8" fillId="8" borderId="0" xfId="1" applyFont="1" applyFill="1" applyAlignment="1">
      <alignment horizontal="center"/>
    </xf>
    <xf numFmtId="42" fontId="8" fillId="8" borderId="0" xfId="1" applyFont="1" applyFill="1"/>
    <xf numFmtId="166" fontId="8" fillId="8" borderId="0" xfId="0" applyNumberFormat="1" applyFont="1" applyFill="1" applyAlignment="1">
      <alignment horizontal="center"/>
    </xf>
    <xf numFmtId="42" fontId="8" fillId="0" borderId="0" xfId="1" applyFont="1" applyFill="1"/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8" fillId="9" borderId="0" xfId="0" applyFont="1" applyFill="1" applyAlignment="1">
      <alignment horizontal="center"/>
    </xf>
    <xf numFmtId="0" fontId="4" fillId="3" borderId="0" xfId="2" applyFont="1" applyFill="1"/>
  </cellXfs>
  <cellStyles count="7">
    <cellStyle name="Millares [0] 2" xfId="3" xr:uid="{1B2AE15A-0E23-47FF-9548-AF2A8E815B23}"/>
    <cellStyle name="Moneda [0]" xfId="1" builtinId="7"/>
    <cellStyle name="Normal" xfId="0" builtinId="0"/>
    <cellStyle name="Normal 2 2" xfId="6" xr:uid="{EC31B335-F3AF-4A5E-BCA3-E134901AB2B7}"/>
    <cellStyle name="Normal 2 2 2" xfId="2" xr:uid="{98DAA477-1397-406B-8942-3E7ED0247AAB}"/>
    <cellStyle name="Normal 4 2" xfId="5" xr:uid="{D3792F39-11E4-4B24-9479-99E46D88951C}"/>
    <cellStyle name="Normal 6" xfId="4" xr:uid="{42B8B338-1C1F-41CC-8CD3-D8256271BBD3}"/>
  </cellStyles>
  <dxfs count="2">
    <dxf>
      <font>
        <color rgb="FF006100"/>
      </font>
      <fill>
        <patternFill>
          <bgColor rgb="FFC6EFCE"/>
        </patternFill>
      </fill>
    </dxf>
    <dxf>
      <font>
        <color rgb="FFFFFF00"/>
      </font>
      <fill>
        <patternFill>
          <fgColor auto="1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roforma2\Desktop\Evaluacion%20tecnica%20Mandatos%202026\ago_2026\ago_2026\Planilla%20evaluaci&#243;n%207o%20llamado%20PROFORMA%202025%20FINAL.xlsx" TargetMode="External"/><Relationship Id="rId1" Type="http://schemas.openxmlformats.org/officeDocument/2006/relationships/externalLinkPath" Target="Evaluacion%20tecnica%20Mandatos%202026/ago_2026/ago_2026/Planilla%20evaluaci&#243;n%207o%20llamado%20PROFORMA%202025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 OFICIAL (2)"/>
      <sheetName val="1 Apertura de Cursos"/>
      <sheetName val="3 Planilla Preadjudicación OTIC"/>
      <sheetName val="4 Planilla de revisión"/>
      <sheetName val="2 Admisibilidad"/>
      <sheetName val="OTIC RUT"/>
      <sheetName val="EXPERIENCIA"/>
      <sheetName val="BD OFICIAL"/>
      <sheetName val="5 TD"/>
      <sheetName val="COMPORTAMIENTO"/>
      <sheetName val=" Adjudica "/>
      <sheetName val="Fórmula monto máximo 1"/>
      <sheetName val="Fórmula monto máxima 2"/>
    </sheetNames>
    <sheetDataSet>
      <sheetData sheetId="0"/>
      <sheetData sheetId="1">
        <row r="3">
          <cell r="E3" t="str">
            <v>N° de Cursos</v>
          </cell>
        </row>
        <row r="4">
          <cell r="D4" t="str">
            <v>76712274-8</v>
          </cell>
          <cell r="E4">
            <v>2</v>
          </cell>
          <cell r="F4">
            <v>15354000</v>
          </cell>
        </row>
        <row r="5">
          <cell r="D5" t="str">
            <v>76460844-5</v>
          </cell>
          <cell r="E5">
            <v>4</v>
          </cell>
          <cell r="F5">
            <v>30625000</v>
          </cell>
        </row>
        <row r="6">
          <cell r="D6" t="str">
            <v>78.335.301-6</v>
          </cell>
          <cell r="E6">
            <v>4</v>
          </cell>
          <cell r="F6">
            <v>26851250</v>
          </cell>
        </row>
        <row r="7">
          <cell r="D7" t="str">
            <v>79.676.750-2</v>
          </cell>
          <cell r="E7">
            <v>2</v>
          </cell>
          <cell r="F7">
            <v>32533400</v>
          </cell>
        </row>
        <row r="8">
          <cell r="D8" t="str">
            <v>77.807.334-K</v>
          </cell>
          <cell r="E8">
            <v>1</v>
          </cell>
          <cell r="F8">
            <v>6462500</v>
          </cell>
        </row>
        <row r="9">
          <cell r="D9" t="str">
            <v>76.928.190-8</v>
          </cell>
          <cell r="E9">
            <v>2</v>
          </cell>
          <cell r="F9">
            <v>14705000</v>
          </cell>
        </row>
        <row r="10">
          <cell r="D10" t="str">
            <v>74.191.400-K</v>
          </cell>
          <cell r="E10">
            <v>3</v>
          </cell>
          <cell r="F10">
            <v>61570460</v>
          </cell>
        </row>
        <row r="11">
          <cell r="D11" t="str">
            <v>77.594.400-5</v>
          </cell>
          <cell r="E11">
            <v>1</v>
          </cell>
          <cell r="F11">
            <v>15400000</v>
          </cell>
        </row>
        <row r="12">
          <cell r="D12" t="str">
            <v>76.004.998-0</v>
          </cell>
          <cell r="E12">
            <v>2</v>
          </cell>
          <cell r="F12">
            <v>16598340</v>
          </cell>
        </row>
        <row r="13">
          <cell r="D13" t="str">
            <v>76.321.951-8</v>
          </cell>
          <cell r="E13">
            <v>1</v>
          </cell>
          <cell r="F13">
            <v>25749780</v>
          </cell>
        </row>
        <row r="14">
          <cell r="D14" t="str">
            <v>78.158.670-6</v>
          </cell>
          <cell r="E14">
            <v>1</v>
          </cell>
          <cell r="F14">
            <v>31125000</v>
          </cell>
        </row>
        <row r="15">
          <cell r="D15" t="str">
            <v>76.049.112-8</v>
          </cell>
          <cell r="E15">
            <v>2</v>
          </cell>
          <cell r="F15">
            <v>20859300</v>
          </cell>
        </row>
        <row r="16">
          <cell r="D16" t="str">
            <v>76.661.760-3</v>
          </cell>
          <cell r="E16">
            <v>1</v>
          </cell>
          <cell r="F16">
            <v>7172750</v>
          </cell>
        </row>
        <row r="17">
          <cell r="D17" t="str">
            <v>65.057.122-3</v>
          </cell>
          <cell r="E17">
            <v>1</v>
          </cell>
          <cell r="F17">
            <v>7172750</v>
          </cell>
        </row>
        <row r="18">
          <cell r="D18" t="str">
            <v>76.272.762-5</v>
          </cell>
          <cell r="E18">
            <v>1</v>
          </cell>
          <cell r="F18">
            <v>2738880</v>
          </cell>
        </row>
        <row r="19">
          <cell r="D19" t="str">
            <v>76.048.178-5</v>
          </cell>
          <cell r="E19">
            <v>1</v>
          </cell>
          <cell r="F19">
            <v>6820000</v>
          </cell>
        </row>
        <row r="20">
          <cell r="D20" t="str">
            <v>77.484.320-5</v>
          </cell>
          <cell r="E20">
            <v>1</v>
          </cell>
          <cell r="F20">
            <v>5940000</v>
          </cell>
        </row>
        <row r="21">
          <cell r="D21" t="str">
            <v>76.681.269-4</v>
          </cell>
          <cell r="E21">
            <v>2</v>
          </cell>
          <cell r="F21">
            <v>15132000</v>
          </cell>
        </row>
        <row r="22">
          <cell r="D22" t="str">
            <v>76.368.489-K</v>
          </cell>
          <cell r="E22">
            <v>4</v>
          </cell>
          <cell r="F22">
            <v>110166170</v>
          </cell>
        </row>
        <row r="23">
          <cell r="D23" t="str">
            <v>76.584.899-7</v>
          </cell>
          <cell r="E23">
            <v>3</v>
          </cell>
          <cell r="F23">
            <v>16188750</v>
          </cell>
        </row>
        <row r="24">
          <cell r="D24" t="str">
            <v>76.440.444-0</v>
          </cell>
          <cell r="E24">
            <v>1</v>
          </cell>
          <cell r="F24">
            <v>32232000</v>
          </cell>
        </row>
      </sheetData>
      <sheetData sheetId="2">
        <row r="2">
          <cell r="A2">
            <v>14495</v>
          </cell>
        </row>
        <row r="3">
          <cell r="A3">
            <v>14289</v>
          </cell>
        </row>
        <row r="4">
          <cell r="A4">
            <v>17630</v>
          </cell>
        </row>
        <row r="5">
          <cell r="A5">
            <v>17634</v>
          </cell>
        </row>
        <row r="6">
          <cell r="A6">
            <v>46016</v>
          </cell>
        </row>
        <row r="7">
          <cell r="A7">
            <v>14495</v>
          </cell>
        </row>
        <row r="8">
          <cell r="A8">
            <v>17630</v>
          </cell>
        </row>
        <row r="9">
          <cell r="A9">
            <v>17634</v>
          </cell>
        </row>
        <row r="10">
          <cell r="A10">
            <v>46016</v>
          </cell>
        </row>
        <row r="11">
          <cell r="A11">
            <v>14495</v>
          </cell>
        </row>
        <row r="12">
          <cell r="A12">
            <v>14495</v>
          </cell>
        </row>
        <row r="13">
          <cell r="A13">
            <v>15076</v>
          </cell>
        </row>
        <row r="14">
          <cell r="A14">
            <v>14495</v>
          </cell>
        </row>
        <row r="15">
          <cell r="A15">
            <v>17471</v>
          </cell>
        </row>
        <row r="16">
          <cell r="A16">
            <v>14495</v>
          </cell>
        </row>
        <row r="17">
          <cell r="A17">
            <v>17570</v>
          </cell>
        </row>
        <row r="18">
          <cell r="A18">
            <v>17471</v>
          </cell>
        </row>
        <row r="19">
          <cell r="A19">
            <v>46016</v>
          </cell>
        </row>
        <row r="20">
          <cell r="A20">
            <v>17683</v>
          </cell>
        </row>
        <row r="21">
          <cell r="A21">
            <v>14618</v>
          </cell>
        </row>
        <row r="22">
          <cell r="A22">
            <v>14495</v>
          </cell>
        </row>
        <row r="23">
          <cell r="A23">
            <v>17570</v>
          </cell>
        </row>
        <row r="24">
          <cell r="A24">
            <v>46016</v>
          </cell>
        </row>
        <row r="25">
          <cell r="A25">
            <v>46016</v>
          </cell>
        </row>
        <row r="26">
          <cell r="A26">
            <v>16129</v>
          </cell>
        </row>
        <row r="27">
          <cell r="A27">
            <v>46016</v>
          </cell>
        </row>
        <row r="28">
          <cell r="A28">
            <v>17714</v>
          </cell>
        </row>
        <row r="29">
          <cell r="A29">
            <v>17630</v>
          </cell>
        </row>
        <row r="30">
          <cell r="A30">
            <v>17634</v>
          </cell>
        </row>
        <row r="31">
          <cell r="A31">
            <v>17566</v>
          </cell>
        </row>
        <row r="32">
          <cell r="A32">
            <v>17567</v>
          </cell>
        </row>
        <row r="33">
          <cell r="A33">
            <v>17568</v>
          </cell>
        </row>
        <row r="34">
          <cell r="A34">
            <v>17569</v>
          </cell>
        </row>
        <row r="35">
          <cell r="A35">
            <v>17630</v>
          </cell>
        </row>
        <row r="36">
          <cell r="A36">
            <v>17634</v>
          </cell>
        </row>
        <row r="37">
          <cell r="A37">
            <v>46016</v>
          </cell>
        </row>
        <row r="38">
          <cell r="A38">
            <v>14882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1EFE6-A637-489A-8875-C499F25E194F}">
  <dimension ref="B1:F111"/>
  <sheetViews>
    <sheetView workbookViewId="0">
      <selection activeCell="C7" sqref="C7"/>
    </sheetView>
  </sheetViews>
  <sheetFormatPr baseColWidth="10" defaultColWidth="11.42578125" defaultRowHeight="15" x14ac:dyDescent="0.25"/>
  <cols>
    <col min="2" max="2" width="4.28515625" customWidth="1"/>
    <col min="3" max="3" width="24" customWidth="1"/>
    <col min="4" max="4" width="14.28515625" customWidth="1"/>
    <col min="5" max="5" width="16.7109375" customWidth="1"/>
    <col min="6" max="6" width="17.85546875" style="1" customWidth="1"/>
  </cols>
  <sheetData>
    <row r="1" spans="2:6" ht="15.75" thickBot="1" x14ac:dyDescent="0.3"/>
    <row r="2" spans="2:6" ht="15.75" thickBot="1" x14ac:dyDescent="0.3">
      <c r="B2" s="2" t="s">
        <v>0</v>
      </c>
      <c r="C2" s="3"/>
      <c r="D2" s="4"/>
      <c r="E2" s="2" t="s">
        <v>1</v>
      </c>
      <c r="F2" s="4"/>
    </row>
    <row r="3" spans="2:6" ht="15.75" thickBot="1" x14ac:dyDescent="0.3"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2:6" ht="35.1" customHeight="1" thickBot="1" x14ac:dyDescent="0.3">
      <c r="B4" s="7">
        <v>1</v>
      </c>
      <c r="C4" s="8" t="s">
        <v>7</v>
      </c>
      <c r="D4" s="9" t="s">
        <v>8</v>
      </c>
      <c r="E4" s="10">
        <v>2</v>
      </c>
      <c r="F4" s="11">
        <v>15354000</v>
      </c>
    </row>
    <row r="5" spans="2:6" ht="35.1" customHeight="1" thickBot="1" x14ac:dyDescent="0.3">
      <c r="B5" s="7">
        <v>2</v>
      </c>
      <c r="C5" s="12" t="s">
        <v>9</v>
      </c>
      <c r="D5" s="13" t="s">
        <v>10</v>
      </c>
      <c r="E5" s="10">
        <v>4</v>
      </c>
      <c r="F5" s="14">
        <v>30625000</v>
      </c>
    </row>
    <row r="6" spans="2:6" ht="35.1" customHeight="1" thickBot="1" x14ac:dyDescent="0.3">
      <c r="B6" s="7">
        <v>3</v>
      </c>
      <c r="C6" s="12" t="s">
        <v>11</v>
      </c>
      <c r="D6" s="13" t="s">
        <v>12</v>
      </c>
      <c r="E6" s="10">
        <v>4</v>
      </c>
      <c r="F6" s="14">
        <v>26851250</v>
      </c>
    </row>
    <row r="7" spans="2:6" ht="35.1" customHeight="1" thickBot="1" x14ac:dyDescent="0.3">
      <c r="B7" s="7">
        <v>4</v>
      </c>
      <c r="C7" s="12" t="s">
        <v>13</v>
      </c>
      <c r="D7" s="13" t="s">
        <v>14</v>
      </c>
      <c r="E7" s="10">
        <v>2</v>
      </c>
      <c r="F7" s="14">
        <v>32533400</v>
      </c>
    </row>
    <row r="8" spans="2:6" ht="35.1" customHeight="1" thickBot="1" x14ac:dyDescent="0.3">
      <c r="B8" s="7">
        <v>5</v>
      </c>
      <c r="C8" s="12" t="s">
        <v>15</v>
      </c>
      <c r="D8" s="13" t="s">
        <v>16</v>
      </c>
      <c r="E8" s="10">
        <v>1</v>
      </c>
      <c r="F8" s="14">
        <v>6462500</v>
      </c>
    </row>
    <row r="9" spans="2:6" ht="35.1" customHeight="1" thickBot="1" x14ac:dyDescent="0.3">
      <c r="B9" s="7">
        <v>6</v>
      </c>
      <c r="C9" s="12" t="s">
        <v>17</v>
      </c>
      <c r="D9" s="15" t="s">
        <v>18</v>
      </c>
      <c r="E9" s="10">
        <v>2</v>
      </c>
      <c r="F9" s="14">
        <v>14705000</v>
      </c>
    </row>
    <row r="10" spans="2:6" ht="35.1" customHeight="1" thickBot="1" x14ac:dyDescent="0.3">
      <c r="B10" s="7">
        <v>7</v>
      </c>
      <c r="C10" s="12" t="s">
        <v>19</v>
      </c>
      <c r="D10" s="15" t="s">
        <v>20</v>
      </c>
      <c r="E10" s="10">
        <v>3</v>
      </c>
      <c r="F10" s="14">
        <v>61570460</v>
      </c>
    </row>
    <row r="11" spans="2:6" ht="35.1" customHeight="1" thickBot="1" x14ac:dyDescent="0.3">
      <c r="B11" s="7">
        <v>8</v>
      </c>
      <c r="C11" s="12" t="s">
        <v>21</v>
      </c>
      <c r="D11" s="15" t="s">
        <v>22</v>
      </c>
      <c r="E11" s="10">
        <v>1</v>
      </c>
      <c r="F11" s="14">
        <v>15400000</v>
      </c>
    </row>
    <row r="12" spans="2:6" ht="35.1" customHeight="1" thickBot="1" x14ac:dyDescent="0.3">
      <c r="B12" s="7">
        <v>9</v>
      </c>
      <c r="C12" s="12" t="s">
        <v>23</v>
      </c>
      <c r="D12" s="15" t="s">
        <v>24</v>
      </c>
      <c r="E12" s="10">
        <v>2</v>
      </c>
      <c r="F12" s="14">
        <v>16598340</v>
      </c>
    </row>
    <row r="13" spans="2:6" ht="35.1" customHeight="1" thickBot="1" x14ac:dyDescent="0.3">
      <c r="B13" s="7">
        <v>10</v>
      </c>
      <c r="C13" s="12" t="s">
        <v>25</v>
      </c>
      <c r="D13" s="15" t="s">
        <v>26</v>
      </c>
      <c r="E13" s="10">
        <v>1</v>
      </c>
      <c r="F13" s="14">
        <v>25749780</v>
      </c>
    </row>
    <row r="14" spans="2:6" ht="35.1" customHeight="1" thickBot="1" x14ac:dyDescent="0.3">
      <c r="B14" s="7">
        <v>11</v>
      </c>
      <c r="C14" s="12" t="s">
        <v>27</v>
      </c>
      <c r="D14" s="15" t="s">
        <v>28</v>
      </c>
      <c r="E14" s="10">
        <v>1</v>
      </c>
      <c r="F14" s="14">
        <v>31125000</v>
      </c>
    </row>
    <row r="15" spans="2:6" ht="35.1" customHeight="1" thickBot="1" x14ac:dyDescent="0.3">
      <c r="B15" s="7">
        <v>12</v>
      </c>
      <c r="C15" s="12" t="s">
        <v>29</v>
      </c>
      <c r="D15" s="15" t="s">
        <v>30</v>
      </c>
      <c r="E15" s="10">
        <v>2</v>
      </c>
      <c r="F15" s="14">
        <v>20859300</v>
      </c>
    </row>
    <row r="16" spans="2:6" ht="35.1" customHeight="1" thickBot="1" x14ac:dyDescent="0.3">
      <c r="B16" s="7">
        <v>13</v>
      </c>
      <c r="C16" s="12" t="s">
        <v>31</v>
      </c>
      <c r="D16" s="15" t="s">
        <v>32</v>
      </c>
      <c r="E16" s="10">
        <v>1</v>
      </c>
      <c r="F16" s="14">
        <v>7172750</v>
      </c>
    </row>
    <row r="17" spans="2:6" ht="35.1" customHeight="1" thickBot="1" x14ac:dyDescent="0.3">
      <c r="B17" s="7">
        <v>14</v>
      </c>
      <c r="C17" s="12" t="s">
        <v>33</v>
      </c>
      <c r="D17" s="15" t="s">
        <v>34</v>
      </c>
      <c r="E17" s="10">
        <v>1</v>
      </c>
      <c r="F17" s="14">
        <v>7172750</v>
      </c>
    </row>
    <row r="18" spans="2:6" ht="35.1" customHeight="1" thickBot="1" x14ac:dyDescent="0.3">
      <c r="B18" s="7">
        <v>15</v>
      </c>
      <c r="C18" s="12" t="s">
        <v>35</v>
      </c>
      <c r="D18" s="15" t="s">
        <v>36</v>
      </c>
      <c r="E18" s="10">
        <v>1</v>
      </c>
      <c r="F18" s="14">
        <v>2738880</v>
      </c>
    </row>
    <row r="19" spans="2:6" ht="35.1" customHeight="1" thickBot="1" x14ac:dyDescent="0.3">
      <c r="B19" s="7">
        <v>16</v>
      </c>
      <c r="C19" s="12" t="s">
        <v>37</v>
      </c>
      <c r="D19" s="15" t="s">
        <v>38</v>
      </c>
      <c r="E19" s="10">
        <v>1</v>
      </c>
      <c r="F19" s="14">
        <v>6820000</v>
      </c>
    </row>
    <row r="20" spans="2:6" ht="35.1" customHeight="1" thickBot="1" x14ac:dyDescent="0.3">
      <c r="B20" s="7">
        <v>17</v>
      </c>
      <c r="C20" s="12" t="s">
        <v>39</v>
      </c>
      <c r="D20" s="15" t="s">
        <v>40</v>
      </c>
      <c r="E20" s="10">
        <v>1</v>
      </c>
      <c r="F20" s="14">
        <v>5940000</v>
      </c>
    </row>
    <row r="21" spans="2:6" ht="35.1" customHeight="1" thickBot="1" x14ac:dyDescent="0.3">
      <c r="B21" s="7">
        <v>18</v>
      </c>
      <c r="C21" s="12" t="s">
        <v>41</v>
      </c>
      <c r="D21" s="15" t="s">
        <v>42</v>
      </c>
      <c r="E21" s="10">
        <v>2</v>
      </c>
      <c r="F21" s="14">
        <v>15132000</v>
      </c>
    </row>
    <row r="22" spans="2:6" ht="35.1" customHeight="1" thickBot="1" x14ac:dyDescent="0.3">
      <c r="B22" s="7">
        <v>19</v>
      </c>
      <c r="C22" s="12" t="s">
        <v>43</v>
      </c>
      <c r="D22" s="15" t="s">
        <v>44</v>
      </c>
      <c r="E22" s="10">
        <v>4</v>
      </c>
      <c r="F22" s="14">
        <v>110166170</v>
      </c>
    </row>
    <row r="23" spans="2:6" ht="35.1" customHeight="1" thickBot="1" x14ac:dyDescent="0.3">
      <c r="B23" s="7">
        <v>20</v>
      </c>
      <c r="C23" s="12" t="s">
        <v>45</v>
      </c>
      <c r="D23" s="15" t="s">
        <v>46</v>
      </c>
      <c r="E23" s="10">
        <v>3</v>
      </c>
      <c r="F23" s="14">
        <v>16188750</v>
      </c>
    </row>
    <row r="24" spans="2:6" ht="35.1" customHeight="1" thickBot="1" x14ac:dyDescent="0.3">
      <c r="B24" s="7">
        <v>21</v>
      </c>
      <c r="C24" s="12" t="s">
        <v>47</v>
      </c>
      <c r="D24" s="15" t="s">
        <v>48</v>
      </c>
      <c r="E24" s="16">
        <v>1</v>
      </c>
      <c r="F24" s="17">
        <v>32232000</v>
      </c>
    </row>
    <row r="25" spans="2:6" ht="35.1" customHeight="1" thickBot="1" x14ac:dyDescent="0.3">
      <c r="B25" s="7">
        <v>22</v>
      </c>
      <c r="C25" s="18"/>
      <c r="D25" s="19"/>
      <c r="E25" s="20"/>
      <c r="F25" s="21"/>
    </row>
    <row r="26" spans="2:6" ht="35.1" customHeight="1" thickBot="1" x14ac:dyDescent="0.3">
      <c r="B26" s="7">
        <v>23</v>
      </c>
      <c r="C26" s="18"/>
      <c r="D26" s="19"/>
      <c r="E26" s="20"/>
      <c r="F26" s="21"/>
    </row>
    <row r="27" spans="2:6" ht="35.1" customHeight="1" thickBot="1" x14ac:dyDescent="0.3">
      <c r="B27" s="7">
        <v>24</v>
      </c>
      <c r="C27" s="18"/>
      <c r="D27" s="19"/>
      <c r="E27" s="20"/>
      <c r="F27" s="21"/>
    </row>
    <row r="28" spans="2:6" ht="35.1" customHeight="1" thickBot="1" x14ac:dyDescent="0.3">
      <c r="B28" s="7">
        <v>25</v>
      </c>
      <c r="C28" s="18"/>
      <c r="D28" s="19"/>
      <c r="E28" s="20"/>
      <c r="F28" s="21"/>
    </row>
    <row r="29" spans="2:6" ht="35.1" customHeight="1" thickBot="1" x14ac:dyDescent="0.3">
      <c r="B29" s="7">
        <v>26</v>
      </c>
      <c r="C29" s="18"/>
      <c r="D29" s="19"/>
      <c r="E29" s="20"/>
      <c r="F29" s="21"/>
    </row>
    <row r="30" spans="2:6" ht="35.1" customHeight="1" thickBot="1" x14ac:dyDescent="0.3">
      <c r="B30" s="7">
        <v>27</v>
      </c>
      <c r="C30" s="18"/>
      <c r="D30" s="19"/>
      <c r="E30" s="20"/>
      <c r="F30" s="21"/>
    </row>
    <row r="31" spans="2:6" ht="35.1" customHeight="1" thickBot="1" x14ac:dyDescent="0.3">
      <c r="B31" s="7">
        <v>28</v>
      </c>
      <c r="C31" s="18"/>
      <c r="D31" s="19"/>
      <c r="E31" s="20"/>
      <c r="F31" s="21"/>
    </row>
    <row r="32" spans="2:6" ht="35.1" customHeight="1" thickBot="1" x14ac:dyDescent="0.3">
      <c r="B32" s="7">
        <v>29</v>
      </c>
      <c r="C32" s="18"/>
      <c r="D32" s="19"/>
      <c r="E32" s="20"/>
      <c r="F32" s="21"/>
    </row>
    <row r="33" spans="2:6" ht="35.1" customHeight="1" thickBot="1" x14ac:dyDescent="0.3">
      <c r="B33" s="7">
        <v>30</v>
      </c>
      <c r="C33" s="18"/>
      <c r="D33" s="19"/>
      <c r="E33" s="20"/>
      <c r="F33" s="21"/>
    </row>
    <row r="34" spans="2:6" ht="35.1" customHeight="1" thickBot="1" x14ac:dyDescent="0.3">
      <c r="B34" s="7">
        <v>31</v>
      </c>
      <c r="C34" s="18"/>
      <c r="D34" s="19"/>
      <c r="E34" s="20"/>
      <c r="F34" s="21"/>
    </row>
    <row r="35" spans="2:6" ht="35.1" customHeight="1" thickBot="1" x14ac:dyDescent="0.3">
      <c r="B35" s="7">
        <v>32</v>
      </c>
      <c r="C35" s="18"/>
      <c r="D35" s="19"/>
      <c r="E35" s="20"/>
      <c r="F35" s="21"/>
    </row>
    <row r="36" spans="2:6" ht="35.1" customHeight="1" thickBot="1" x14ac:dyDescent="0.3">
      <c r="B36" s="7">
        <v>33</v>
      </c>
      <c r="C36" s="18"/>
      <c r="D36" s="19"/>
      <c r="E36" s="20"/>
      <c r="F36" s="21"/>
    </row>
    <row r="37" spans="2:6" ht="35.1" customHeight="1" thickBot="1" x14ac:dyDescent="0.3">
      <c r="B37" s="7">
        <v>34</v>
      </c>
      <c r="C37" s="18"/>
      <c r="D37" s="19"/>
      <c r="E37" s="20"/>
      <c r="F37" s="21"/>
    </row>
    <row r="38" spans="2:6" ht="35.1" customHeight="1" thickBot="1" x14ac:dyDescent="0.3">
      <c r="B38" s="7">
        <v>35</v>
      </c>
      <c r="C38" s="18"/>
      <c r="D38" s="19"/>
      <c r="E38" s="20"/>
      <c r="F38" s="21"/>
    </row>
    <row r="39" spans="2:6" ht="35.1" customHeight="1" thickBot="1" x14ac:dyDescent="0.3">
      <c r="B39" s="7">
        <v>36</v>
      </c>
      <c r="C39" s="18"/>
      <c r="D39" s="19"/>
      <c r="E39" s="20"/>
      <c r="F39" s="21"/>
    </row>
    <row r="40" spans="2:6" ht="35.1" customHeight="1" thickBot="1" x14ac:dyDescent="0.3">
      <c r="B40" s="7">
        <v>37</v>
      </c>
      <c r="C40" s="18"/>
      <c r="D40" s="19"/>
      <c r="E40" s="20"/>
      <c r="F40" s="21"/>
    </row>
    <row r="41" spans="2:6" ht="35.1" customHeight="1" thickBot="1" x14ac:dyDescent="0.3">
      <c r="B41" s="22">
        <v>38</v>
      </c>
      <c r="C41" s="12"/>
      <c r="D41" s="23"/>
      <c r="E41" s="10"/>
      <c r="F41" s="21"/>
    </row>
    <row r="42" spans="2:6" ht="35.1" customHeight="1" thickBot="1" x14ac:dyDescent="0.3">
      <c r="B42" s="22">
        <v>39</v>
      </c>
      <c r="C42" s="12"/>
      <c r="D42" s="23"/>
      <c r="E42" s="10"/>
      <c r="F42" s="21"/>
    </row>
    <row r="43" spans="2:6" ht="35.1" customHeight="1" thickBot="1" x14ac:dyDescent="0.3">
      <c r="B43" s="22">
        <v>40</v>
      </c>
      <c r="C43" s="12"/>
      <c r="D43" s="23"/>
      <c r="E43" s="10"/>
      <c r="F43" s="21"/>
    </row>
    <row r="44" spans="2:6" ht="35.1" customHeight="1" thickBot="1" x14ac:dyDescent="0.3">
      <c r="B44" s="22">
        <v>41</v>
      </c>
      <c r="C44" s="12"/>
      <c r="D44" s="23"/>
      <c r="E44" s="10"/>
      <c r="F44" s="21"/>
    </row>
    <row r="45" spans="2:6" ht="35.1" customHeight="1" thickBot="1" x14ac:dyDescent="0.3">
      <c r="B45" s="22">
        <v>42</v>
      </c>
      <c r="C45" s="12"/>
      <c r="D45" s="23"/>
      <c r="E45" s="10"/>
      <c r="F45" s="21"/>
    </row>
    <row r="46" spans="2:6" ht="35.1" customHeight="1" thickBot="1" x14ac:dyDescent="0.3">
      <c r="B46" s="22">
        <v>43</v>
      </c>
      <c r="C46" s="12"/>
      <c r="D46" s="23"/>
      <c r="E46" s="10"/>
      <c r="F46" s="21"/>
    </row>
    <row r="47" spans="2:6" ht="35.1" customHeight="1" thickBot="1" x14ac:dyDescent="0.3">
      <c r="B47" s="22">
        <v>44</v>
      </c>
      <c r="C47" s="12"/>
      <c r="D47" s="23"/>
      <c r="E47" s="10"/>
      <c r="F47" s="21"/>
    </row>
    <row r="48" spans="2:6" ht="35.1" customHeight="1" thickBot="1" x14ac:dyDescent="0.3">
      <c r="B48" s="22">
        <v>45</v>
      </c>
      <c r="C48" s="12"/>
      <c r="D48" s="23"/>
      <c r="E48" s="10"/>
      <c r="F48" s="21"/>
    </row>
    <row r="49" spans="2:6" ht="35.1" customHeight="1" thickBot="1" x14ac:dyDescent="0.3">
      <c r="B49" s="22">
        <v>46</v>
      </c>
      <c r="C49" s="12"/>
      <c r="D49" s="23"/>
      <c r="E49" s="10"/>
      <c r="F49" s="21"/>
    </row>
    <row r="50" spans="2:6" ht="35.1" customHeight="1" thickBot="1" x14ac:dyDescent="0.3">
      <c r="B50" s="22">
        <v>47</v>
      </c>
      <c r="C50" s="12"/>
      <c r="D50" s="23"/>
      <c r="E50" s="10"/>
      <c r="F50" s="21"/>
    </row>
    <row r="51" spans="2:6" ht="35.1" customHeight="1" thickBot="1" x14ac:dyDescent="0.3">
      <c r="B51" s="22">
        <v>48</v>
      </c>
      <c r="C51" s="12"/>
      <c r="D51" s="23"/>
      <c r="E51" s="10"/>
      <c r="F51" s="21"/>
    </row>
    <row r="52" spans="2:6" ht="35.1" customHeight="1" thickBot="1" x14ac:dyDescent="0.3">
      <c r="B52" s="22">
        <v>49</v>
      </c>
      <c r="C52" s="12"/>
      <c r="D52" s="23"/>
      <c r="E52" s="10"/>
      <c r="F52" s="21"/>
    </row>
    <row r="53" spans="2:6" ht="35.1" customHeight="1" thickBot="1" x14ac:dyDescent="0.3">
      <c r="B53" s="22">
        <v>50</v>
      </c>
      <c r="C53" s="12"/>
      <c r="D53" s="23"/>
      <c r="E53" s="10"/>
      <c r="F53" s="21"/>
    </row>
    <row r="54" spans="2:6" ht="35.1" customHeight="1" thickBot="1" x14ac:dyDescent="0.3">
      <c r="B54" s="22">
        <v>51</v>
      </c>
      <c r="C54" s="12"/>
      <c r="D54" s="23"/>
      <c r="E54" s="10"/>
      <c r="F54" s="21"/>
    </row>
    <row r="55" spans="2:6" ht="35.1" customHeight="1" thickBot="1" x14ac:dyDescent="0.3">
      <c r="B55" s="22">
        <v>52</v>
      </c>
      <c r="C55" s="12"/>
      <c r="D55" s="23"/>
      <c r="E55" s="10"/>
      <c r="F55" s="21"/>
    </row>
    <row r="56" spans="2:6" ht="35.1" customHeight="1" thickBot="1" x14ac:dyDescent="0.3">
      <c r="B56" s="22">
        <v>53</v>
      </c>
      <c r="C56" s="12"/>
      <c r="D56" s="23"/>
      <c r="E56" s="10"/>
      <c r="F56" s="21"/>
    </row>
    <row r="57" spans="2:6" ht="35.1" customHeight="1" thickBot="1" x14ac:dyDescent="0.3">
      <c r="B57" s="22">
        <v>54</v>
      </c>
      <c r="C57" s="12"/>
      <c r="D57" s="23"/>
      <c r="E57" s="10"/>
      <c r="F57" s="21"/>
    </row>
    <row r="58" spans="2:6" ht="35.1" customHeight="1" thickBot="1" x14ac:dyDescent="0.3">
      <c r="B58" s="22">
        <v>55</v>
      </c>
      <c r="C58" s="12"/>
      <c r="D58" s="23"/>
      <c r="E58" s="10"/>
      <c r="F58" s="21"/>
    </row>
    <row r="59" spans="2:6" ht="35.1" customHeight="1" thickBot="1" x14ac:dyDescent="0.3">
      <c r="B59" s="22">
        <v>56</v>
      </c>
      <c r="C59" s="12"/>
      <c r="D59" s="23"/>
      <c r="E59" s="10"/>
      <c r="F59" s="21"/>
    </row>
    <row r="60" spans="2:6" ht="35.1" customHeight="1" thickBot="1" x14ac:dyDescent="0.3">
      <c r="B60" s="22">
        <v>57</v>
      </c>
      <c r="C60" s="12"/>
      <c r="D60" s="23"/>
      <c r="E60" s="10"/>
      <c r="F60" s="21"/>
    </row>
    <row r="61" spans="2:6" ht="35.1" customHeight="1" thickBot="1" x14ac:dyDescent="0.3">
      <c r="B61" s="22">
        <v>58</v>
      </c>
      <c r="C61" s="12"/>
      <c r="D61" s="23"/>
      <c r="E61" s="10"/>
      <c r="F61" s="21"/>
    </row>
    <row r="62" spans="2:6" ht="35.1" customHeight="1" thickBot="1" x14ac:dyDescent="0.3">
      <c r="B62" s="22">
        <v>59</v>
      </c>
      <c r="C62" s="12"/>
      <c r="D62" s="23"/>
      <c r="E62" s="10"/>
      <c r="F62" s="21"/>
    </row>
    <row r="63" spans="2:6" ht="35.1" customHeight="1" thickBot="1" x14ac:dyDescent="0.3">
      <c r="B63" s="22">
        <v>60</v>
      </c>
      <c r="C63" s="12"/>
      <c r="D63" s="23"/>
      <c r="E63" s="10"/>
      <c r="F63" s="21"/>
    </row>
    <row r="64" spans="2:6" ht="35.1" customHeight="1" thickBot="1" x14ac:dyDescent="0.3">
      <c r="B64" s="22">
        <v>61</v>
      </c>
      <c r="C64" s="12"/>
      <c r="D64" s="23"/>
      <c r="E64" s="10"/>
      <c r="F64" s="21"/>
    </row>
    <row r="65" spans="2:6" ht="35.1" customHeight="1" thickBot="1" x14ac:dyDescent="0.3">
      <c r="B65" s="22">
        <v>62</v>
      </c>
      <c r="C65" s="12"/>
      <c r="D65" s="23"/>
      <c r="E65" s="10"/>
      <c r="F65" s="21"/>
    </row>
    <row r="66" spans="2:6" ht="35.1" customHeight="1" thickBot="1" x14ac:dyDescent="0.3">
      <c r="B66" s="24"/>
      <c r="C66" s="25"/>
      <c r="D66" s="26"/>
      <c r="E66" s="27"/>
      <c r="F66" s="28"/>
    </row>
    <row r="67" spans="2:6" ht="35.1" customHeight="1" thickBot="1" x14ac:dyDescent="0.3">
      <c r="B67" s="24"/>
      <c r="C67" s="25"/>
      <c r="D67" s="26"/>
      <c r="E67" s="27"/>
      <c r="F67" s="28"/>
    </row>
    <row r="68" spans="2:6" ht="35.1" customHeight="1" thickBot="1" x14ac:dyDescent="0.3">
      <c r="B68" s="24"/>
      <c r="C68" s="25"/>
      <c r="D68" s="26"/>
      <c r="E68" s="27"/>
      <c r="F68" s="28"/>
    </row>
    <row r="69" spans="2:6" ht="35.1" customHeight="1" thickBot="1" x14ac:dyDescent="0.3">
      <c r="B69" s="24"/>
      <c r="C69" s="25"/>
      <c r="D69" s="26"/>
      <c r="E69" s="27"/>
      <c r="F69" s="28"/>
    </row>
    <row r="70" spans="2:6" ht="35.1" customHeight="1" thickBot="1" x14ac:dyDescent="0.3">
      <c r="B70" s="24"/>
      <c r="C70" s="25"/>
      <c r="D70" s="26"/>
      <c r="E70" s="27"/>
      <c r="F70" s="28"/>
    </row>
    <row r="71" spans="2:6" ht="35.1" customHeight="1" thickBot="1" x14ac:dyDescent="0.3">
      <c r="B71" s="24"/>
      <c r="C71" s="25"/>
      <c r="D71" s="26"/>
      <c r="E71" s="27"/>
      <c r="F71" s="28"/>
    </row>
    <row r="72" spans="2:6" ht="35.1" customHeight="1" thickBot="1" x14ac:dyDescent="0.3">
      <c r="B72" s="24"/>
      <c r="C72" s="25"/>
      <c r="D72" s="26"/>
      <c r="E72" s="27"/>
      <c r="F72" s="28"/>
    </row>
    <row r="73" spans="2:6" ht="35.1" customHeight="1" thickBot="1" x14ac:dyDescent="0.3">
      <c r="B73" s="24"/>
      <c r="C73" s="25"/>
      <c r="D73" s="26"/>
      <c r="E73" s="27"/>
      <c r="F73" s="28"/>
    </row>
    <row r="74" spans="2:6" ht="35.1" customHeight="1" thickBot="1" x14ac:dyDescent="0.3">
      <c r="B74" s="24"/>
      <c r="C74" s="25"/>
      <c r="D74" s="26"/>
      <c r="E74" s="27"/>
      <c r="F74" s="28"/>
    </row>
    <row r="75" spans="2:6" ht="35.1" customHeight="1" thickBot="1" x14ac:dyDescent="0.3">
      <c r="B75" s="24"/>
      <c r="C75" s="25"/>
      <c r="D75" s="26"/>
      <c r="E75" s="27"/>
      <c r="F75" s="28"/>
    </row>
    <row r="76" spans="2:6" ht="35.1" customHeight="1" thickBot="1" x14ac:dyDescent="0.3">
      <c r="B76" s="24"/>
      <c r="C76" s="25"/>
      <c r="D76" s="26"/>
      <c r="E76" s="27"/>
      <c r="F76" s="28"/>
    </row>
    <row r="77" spans="2:6" ht="35.1" customHeight="1" thickBot="1" x14ac:dyDescent="0.3">
      <c r="B77" s="24"/>
      <c r="C77" s="25"/>
      <c r="D77" s="26"/>
      <c r="E77" s="27"/>
      <c r="F77" s="28"/>
    </row>
    <row r="78" spans="2:6" ht="35.1" customHeight="1" thickBot="1" x14ac:dyDescent="0.3">
      <c r="B78" s="24"/>
      <c r="C78" s="25"/>
      <c r="D78" s="26"/>
      <c r="E78" s="27"/>
      <c r="F78" s="28"/>
    </row>
    <row r="79" spans="2:6" ht="35.1" customHeight="1" thickBot="1" x14ac:dyDescent="0.3">
      <c r="B79" s="24"/>
      <c r="C79" s="25"/>
      <c r="D79" s="26"/>
      <c r="E79" s="27"/>
      <c r="F79" s="28"/>
    </row>
    <row r="80" spans="2:6" ht="35.1" customHeight="1" thickBot="1" x14ac:dyDescent="0.3">
      <c r="B80" s="24"/>
      <c r="C80" s="25"/>
      <c r="D80" s="26"/>
      <c r="E80" s="27"/>
      <c r="F80" s="28"/>
    </row>
    <row r="81" spans="2:6" ht="35.1" customHeight="1" thickBot="1" x14ac:dyDescent="0.3">
      <c r="B81" s="24"/>
      <c r="C81" s="25"/>
      <c r="D81" s="26"/>
      <c r="E81" s="27"/>
      <c r="F81" s="28"/>
    </row>
    <row r="82" spans="2:6" ht="35.1" customHeight="1" thickBot="1" x14ac:dyDescent="0.3">
      <c r="B82" s="24"/>
      <c r="C82" s="25"/>
      <c r="D82" s="26"/>
      <c r="E82" s="27"/>
      <c r="F82" s="28"/>
    </row>
    <row r="83" spans="2:6" ht="35.1" customHeight="1" thickBot="1" x14ac:dyDescent="0.3">
      <c r="B83" s="24"/>
      <c r="C83" s="25"/>
      <c r="D83" s="26"/>
      <c r="E83" s="27"/>
      <c r="F83" s="28"/>
    </row>
    <row r="84" spans="2:6" ht="35.1" customHeight="1" thickBot="1" x14ac:dyDescent="0.3">
      <c r="B84" s="24"/>
      <c r="C84" s="25"/>
      <c r="D84" s="26"/>
      <c r="E84" s="27"/>
      <c r="F84" s="28"/>
    </row>
    <row r="85" spans="2:6" ht="35.1" customHeight="1" thickBot="1" x14ac:dyDescent="0.3">
      <c r="B85" s="24"/>
      <c r="C85" s="25"/>
      <c r="D85" s="26"/>
      <c r="E85" s="27"/>
      <c r="F85" s="28"/>
    </row>
    <row r="86" spans="2:6" ht="35.1" customHeight="1" thickBot="1" x14ac:dyDescent="0.3">
      <c r="B86" s="24"/>
      <c r="C86" s="25"/>
      <c r="D86" s="26"/>
      <c r="E86" s="27"/>
      <c r="F86" s="28"/>
    </row>
    <row r="87" spans="2:6" ht="35.1" customHeight="1" thickBot="1" x14ac:dyDescent="0.3">
      <c r="B87" s="24"/>
      <c r="C87" s="25"/>
      <c r="D87" s="26"/>
      <c r="E87" s="27"/>
      <c r="F87" s="28"/>
    </row>
    <row r="88" spans="2:6" ht="35.1" customHeight="1" thickBot="1" x14ac:dyDescent="0.3">
      <c r="B88" s="24"/>
      <c r="C88" s="25"/>
      <c r="D88" s="26"/>
      <c r="E88" s="27"/>
      <c r="F88" s="28"/>
    </row>
    <row r="89" spans="2:6" ht="35.1" customHeight="1" thickBot="1" x14ac:dyDescent="0.3">
      <c r="B89" s="24"/>
      <c r="C89" s="25"/>
      <c r="D89" s="26"/>
      <c r="E89" s="27"/>
      <c r="F89" s="28"/>
    </row>
    <row r="90" spans="2:6" ht="35.1" customHeight="1" thickBot="1" x14ac:dyDescent="0.3">
      <c r="B90" s="24"/>
      <c r="C90" s="25"/>
      <c r="D90" s="26"/>
      <c r="E90" s="27"/>
      <c r="F90" s="28"/>
    </row>
    <row r="91" spans="2:6" ht="35.1" customHeight="1" thickBot="1" x14ac:dyDescent="0.3">
      <c r="B91" s="24"/>
      <c r="C91" s="25"/>
      <c r="D91" s="26"/>
      <c r="E91" s="27"/>
      <c r="F91" s="28"/>
    </row>
    <row r="92" spans="2:6" ht="35.1" customHeight="1" thickBot="1" x14ac:dyDescent="0.3">
      <c r="B92" s="24"/>
      <c r="C92" s="29"/>
      <c r="D92" s="30"/>
      <c r="E92" s="31"/>
      <c r="F92" s="32"/>
    </row>
    <row r="93" spans="2:6" ht="15.75" thickBot="1" x14ac:dyDescent="0.3">
      <c r="B93" s="24"/>
      <c r="C93" s="29"/>
      <c r="D93" s="30"/>
      <c r="E93" s="31"/>
      <c r="F93" s="32"/>
    </row>
    <row r="94" spans="2:6" ht="15.75" thickBot="1" x14ac:dyDescent="0.3">
      <c r="B94" s="24"/>
      <c r="C94" s="29"/>
      <c r="D94" s="30"/>
      <c r="E94" s="31"/>
      <c r="F94" s="32"/>
    </row>
    <row r="95" spans="2:6" ht="15.75" thickBot="1" x14ac:dyDescent="0.3">
      <c r="B95" s="24"/>
      <c r="C95" s="29"/>
      <c r="D95" s="30"/>
      <c r="E95" s="31"/>
      <c r="F95" s="32"/>
    </row>
    <row r="96" spans="2:6" ht="15.75" thickBot="1" x14ac:dyDescent="0.3">
      <c r="B96" s="24"/>
      <c r="C96" s="29"/>
      <c r="D96" s="30"/>
      <c r="E96" s="31"/>
      <c r="F96" s="32"/>
    </row>
    <row r="97" spans="2:6" ht="15.75" thickBot="1" x14ac:dyDescent="0.3">
      <c r="B97" s="24"/>
      <c r="C97" s="29"/>
      <c r="D97" s="30"/>
      <c r="E97" s="31"/>
      <c r="F97" s="32"/>
    </row>
    <row r="98" spans="2:6" ht="15.75" thickBot="1" x14ac:dyDescent="0.3">
      <c r="B98" s="24"/>
      <c r="C98" s="29"/>
      <c r="D98" s="30"/>
      <c r="E98" s="31"/>
      <c r="F98" s="32"/>
    </row>
    <row r="99" spans="2:6" ht="15.75" thickBot="1" x14ac:dyDescent="0.3">
      <c r="B99" s="24"/>
      <c r="C99" s="29"/>
      <c r="D99" s="30"/>
      <c r="E99" s="31"/>
      <c r="F99" s="32"/>
    </row>
    <row r="100" spans="2:6" ht="15.75" thickBot="1" x14ac:dyDescent="0.3">
      <c r="B100" s="24"/>
      <c r="C100" s="29"/>
      <c r="D100" s="30"/>
      <c r="E100" s="31"/>
      <c r="F100" s="32"/>
    </row>
    <row r="101" spans="2:6" ht="15.75" thickBot="1" x14ac:dyDescent="0.3">
      <c r="B101" s="24"/>
      <c r="C101" s="29"/>
      <c r="D101" s="30"/>
      <c r="E101" s="31"/>
      <c r="F101" s="32"/>
    </row>
    <row r="102" spans="2:6" ht="15.75" thickBot="1" x14ac:dyDescent="0.3">
      <c r="B102" s="24"/>
      <c r="C102" s="29"/>
      <c r="D102" s="30"/>
      <c r="E102" s="31"/>
      <c r="F102" s="32"/>
    </row>
    <row r="103" spans="2:6" ht="15.75" thickBot="1" x14ac:dyDescent="0.3">
      <c r="B103" s="24"/>
      <c r="C103" s="29"/>
      <c r="D103" s="30"/>
      <c r="E103" s="31"/>
      <c r="F103" s="32"/>
    </row>
    <row r="104" spans="2:6" ht="15.75" thickBot="1" x14ac:dyDescent="0.3">
      <c r="B104" s="24"/>
      <c r="C104" s="29"/>
      <c r="D104" s="30"/>
      <c r="E104" s="31"/>
      <c r="F104" s="32"/>
    </row>
    <row r="105" spans="2:6" ht="15.75" thickBot="1" x14ac:dyDescent="0.3">
      <c r="B105" s="24"/>
      <c r="C105" s="29"/>
      <c r="D105" s="30"/>
      <c r="E105" s="31"/>
      <c r="F105" s="32"/>
    </row>
    <row r="106" spans="2:6" ht="15.75" thickBot="1" x14ac:dyDescent="0.3">
      <c r="B106" s="24"/>
      <c r="C106" s="29"/>
      <c r="D106" s="30"/>
      <c r="E106" s="31"/>
      <c r="F106" s="32"/>
    </row>
    <row r="107" spans="2:6" ht="15.75" thickBot="1" x14ac:dyDescent="0.3">
      <c r="B107" s="24"/>
      <c r="C107" s="29"/>
      <c r="D107" s="30"/>
      <c r="E107" s="31"/>
      <c r="F107" s="32"/>
    </row>
    <row r="108" spans="2:6" ht="15.75" thickBot="1" x14ac:dyDescent="0.3">
      <c r="B108" s="24"/>
      <c r="C108" s="29"/>
      <c r="D108" s="30"/>
      <c r="E108" s="31"/>
      <c r="F108" s="32"/>
    </row>
    <row r="109" spans="2:6" ht="15.75" thickBot="1" x14ac:dyDescent="0.3">
      <c r="B109" s="24"/>
      <c r="C109" s="29"/>
      <c r="D109" s="30"/>
      <c r="E109" s="31"/>
      <c r="F109" s="32"/>
    </row>
    <row r="110" spans="2:6" ht="15.75" thickBot="1" x14ac:dyDescent="0.3">
      <c r="B110" s="24"/>
      <c r="C110" s="29"/>
      <c r="D110" s="30"/>
      <c r="E110" s="31"/>
      <c r="F110" s="32"/>
    </row>
    <row r="111" spans="2:6" ht="15.75" thickBot="1" x14ac:dyDescent="0.3">
      <c r="B111" s="24"/>
      <c r="C111" s="29"/>
      <c r="D111" s="30"/>
      <c r="E111" s="31"/>
      <c r="F111" s="32"/>
    </row>
  </sheetData>
  <mergeCells count="2">
    <mergeCell ref="B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36B7-388E-4BE9-B58B-11BC210A7449}">
  <dimension ref="B1:J48"/>
  <sheetViews>
    <sheetView workbookViewId="0">
      <selection activeCell="B12" sqref="B12"/>
    </sheetView>
  </sheetViews>
  <sheetFormatPr baseColWidth="10" defaultColWidth="11.42578125" defaultRowHeight="15" x14ac:dyDescent="0.25"/>
  <cols>
    <col min="2" max="2" width="27.140625" style="65" customWidth="1"/>
    <col min="3" max="3" width="16.28515625" customWidth="1"/>
    <col min="4" max="4" width="19.42578125" customWidth="1"/>
    <col min="5" max="5" width="39.7109375" customWidth="1"/>
    <col min="6" max="6" width="11" customWidth="1"/>
    <col min="7" max="7" width="26.28515625" style="65" customWidth="1"/>
    <col min="9" max="9" width="57.85546875" customWidth="1"/>
    <col min="10" max="10" width="16.42578125" customWidth="1"/>
  </cols>
  <sheetData>
    <row r="1" spans="2:10" x14ac:dyDescent="0.25">
      <c r="B1" s="33" t="s">
        <v>0</v>
      </c>
      <c r="C1" s="33"/>
      <c r="D1" s="33"/>
      <c r="E1" s="34" t="s">
        <v>49</v>
      </c>
      <c r="F1" s="35"/>
      <c r="G1" s="36" t="s">
        <v>50</v>
      </c>
      <c r="I1" s="37" t="s">
        <v>51</v>
      </c>
      <c r="J1" s="37" t="s">
        <v>52</v>
      </c>
    </row>
    <row r="2" spans="2:10" ht="23.1" customHeight="1" x14ac:dyDescent="0.25">
      <c r="B2" s="38" t="s">
        <v>2</v>
      </c>
      <c r="C2" s="39" t="s">
        <v>3</v>
      </c>
      <c r="D2" s="39" t="s">
        <v>4</v>
      </c>
      <c r="E2" s="40"/>
      <c r="F2" s="41"/>
      <c r="G2" s="36"/>
      <c r="I2" s="42" t="s">
        <v>53</v>
      </c>
      <c r="J2" s="43">
        <f>SUM('[1]1 Apertura de Cursos'!E3:E1048574)</f>
        <v>40</v>
      </c>
    </row>
    <row r="3" spans="2:10" x14ac:dyDescent="0.25">
      <c r="B3" s="44">
        <v>1</v>
      </c>
      <c r="C3" s="45" t="s">
        <v>19</v>
      </c>
      <c r="D3" s="45" t="s">
        <v>20</v>
      </c>
      <c r="E3" t="s">
        <v>54</v>
      </c>
      <c r="F3" s="46"/>
      <c r="G3" s="47">
        <v>3</v>
      </c>
      <c r="I3" s="42" t="s">
        <v>55</v>
      </c>
      <c r="J3" s="43">
        <f>SUM(G3:G1048574)</f>
        <v>3</v>
      </c>
    </row>
    <row r="4" spans="2:10" x14ac:dyDescent="0.25">
      <c r="B4" s="48">
        <v>2</v>
      </c>
      <c r="C4" s="47"/>
      <c r="D4" s="49"/>
      <c r="E4" s="50"/>
      <c r="F4" s="51"/>
      <c r="G4" s="52"/>
      <c r="I4" s="42" t="s">
        <v>56</v>
      </c>
      <c r="J4" s="43">
        <f>J2-J3</f>
        <v>37</v>
      </c>
    </row>
    <row r="5" spans="2:10" x14ac:dyDescent="0.25">
      <c r="B5" s="44">
        <v>3</v>
      </c>
      <c r="C5" s="53"/>
      <c r="D5" s="53"/>
      <c r="E5" s="50"/>
      <c r="F5" s="51"/>
      <c r="G5" s="52"/>
      <c r="I5" s="42" t="s">
        <v>57</v>
      </c>
      <c r="J5" s="54">
        <f>COUNT('[1]3 Planilla Preadjudicación OTIC'!A2:A1985)</f>
        <v>37</v>
      </c>
    </row>
    <row r="6" spans="2:10" x14ac:dyDescent="0.25">
      <c r="B6" s="44">
        <v>4</v>
      </c>
      <c r="C6" s="53"/>
      <c r="D6" s="53"/>
      <c r="E6" s="50"/>
      <c r="F6" s="51"/>
      <c r="G6" s="52"/>
      <c r="I6" s="42" t="s">
        <v>58</v>
      </c>
      <c r="J6" s="54">
        <f>J4-J5</f>
        <v>0</v>
      </c>
    </row>
    <row r="7" spans="2:10" x14ac:dyDescent="0.25">
      <c r="B7" s="44">
        <v>5</v>
      </c>
      <c r="C7" s="53"/>
      <c r="D7" s="53"/>
      <c r="E7" s="50"/>
      <c r="F7" s="51"/>
      <c r="G7" s="52"/>
    </row>
    <row r="8" spans="2:10" x14ac:dyDescent="0.25">
      <c r="B8" s="55"/>
      <c r="C8" s="56"/>
      <c r="D8" s="56"/>
      <c r="E8" s="57"/>
      <c r="F8" s="58"/>
      <c r="G8" s="59"/>
    </row>
    <row r="9" spans="2:10" x14ac:dyDescent="0.25">
      <c r="B9" s="55"/>
      <c r="C9" s="56"/>
      <c r="D9" s="56"/>
      <c r="E9" s="57"/>
      <c r="F9" s="58"/>
      <c r="G9" s="59"/>
    </row>
    <row r="10" spans="2:10" x14ac:dyDescent="0.25">
      <c r="B10" s="55"/>
      <c r="C10" s="56"/>
      <c r="D10" s="56"/>
      <c r="E10" s="57"/>
      <c r="F10" s="58"/>
      <c r="G10" s="59"/>
    </row>
    <row r="11" spans="2:10" x14ac:dyDescent="0.25">
      <c r="B11" s="60"/>
      <c r="C11" s="61"/>
      <c r="D11" s="62"/>
      <c r="E11" s="57"/>
      <c r="F11" s="58"/>
      <c r="G11" s="59"/>
    </row>
    <row r="12" spans="2:10" x14ac:dyDescent="0.25">
      <c r="B12" s="55"/>
      <c r="C12" s="63"/>
      <c r="D12" s="64"/>
      <c r="E12" s="57"/>
      <c r="F12" s="58"/>
      <c r="G12" s="59"/>
    </row>
    <row r="13" spans="2:10" x14ac:dyDescent="0.25">
      <c r="B13" s="55"/>
      <c r="C13" s="63"/>
      <c r="D13" s="64"/>
      <c r="E13" s="57"/>
      <c r="F13" s="58"/>
      <c r="G13" s="59"/>
    </row>
    <row r="14" spans="2:10" x14ac:dyDescent="0.25">
      <c r="B14" s="55"/>
      <c r="C14" s="63"/>
      <c r="D14" s="64"/>
      <c r="E14" s="57"/>
      <c r="F14" s="58"/>
      <c r="G14" s="59"/>
    </row>
    <row r="15" spans="2:10" x14ac:dyDescent="0.25">
      <c r="B15" s="55"/>
      <c r="C15" s="63"/>
      <c r="D15" s="64"/>
      <c r="E15" s="57"/>
      <c r="F15" s="58"/>
      <c r="G15" s="59"/>
    </row>
    <row r="16" spans="2:10" x14ac:dyDescent="0.25">
      <c r="B16" s="55"/>
      <c r="C16" s="63"/>
      <c r="D16" s="64"/>
      <c r="E16" s="57"/>
      <c r="F16" s="58"/>
      <c r="G16" s="59"/>
    </row>
    <row r="17" spans="2:7" x14ac:dyDescent="0.25">
      <c r="B17" s="55"/>
      <c r="C17" s="63"/>
      <c r="D17" s="64"/>
      <c r="E17" s="57"/>
      <c r="F17" s="58"/>
      <c r="G17" s="59"/>
    </row>
    <row r="18" spans="2:7" x14ac:dyDescent="0.25">
      <c r="B18" s="55"/>
      <c r="C18" s="63"/>
      <c r="D18" s="64"/>
      <c r="E18" s="57"/>
      <c r="F18" s="58"/>
      <c r="G18" s="59"/>
    </row>
    <row r="19" spans="2:7" x14ac:dyDescent="0.25">
      <c r="B19" s="55"/>
      <c r="C19" s="63"/>
      <c r="D19" s="64"/>
      <c r="E19" s="57"/>
      <c r="F19" s="58"/>
      <c r="G19" s="59"/>
    </row>
    <row r="20" spans="2:7" x14ac:dyDescent="0.25">
      <c r="B20" s="55"/>
      <c r="C20" s="63"/>
      <c r="D20" s="64"/>
      <c r="E20" s="57"/>
    </row>
    <row r="21" spans="2:7" x14ac:dyDescent="0.25">
      <c r="B21" s="55"/>
      <c r="C21" s="63"/>
      <c r="D21" s="64"/>
      <c r="E21" s="57"/>
    </row>
    <row r="22" spans="2:7" x14ac:dyDescent="0.25">
      <c r="B22" s="55"/>
      <c r="C22" s="63"/>
      <c r="D22" s="64"/>
      <c r="E22" s="57"/>
    </row>
    <row r="23" spans="2:7" x14ac:dyDescent="0.25">
      <c r="B23" s="55"/>
      <c r="C23" s="63"/>
      <c r="D23" s="64"/>
      <c r="E23" s="57"/>
    </row>
    <row r="24" spans="2:7" x14ac:dyDescent="0.25">
      <c r="B24" s="55"/>
      <c r="C24" s="63"/>
      <c r="D24" s="64"/>
      <c r="E24" s="57"/>
    </row>
    <row r="25" spans="2:7" x14ac:dyDescent="0.25">
      <c r="B25" s="55"/>
      <c r="C25" s="63"/>
      <c r="D25" s="64"/>
      <c r="E25" s="57"/>
    </row>
    <row r="26" spans="2:7" x14ac:dyDescent="0.25">
      <c r="B26" s="55"/>
      <c r="C26" s="63"/>
      <c r="D26" s="64"/>
      <c r="E26" s="57"/>
    </row>
    <row r="27" spans="2:7" x14ac:dyDescent="0.25">
      <c r="B27" s="55"/>
      <c r="C27" s="63"/>
      <c r="D27" s="64"/>
      <c r="E27" s="57"/>
    </row>
    <row r="28" spans="2:7" x14ac:dyDescent="0.25">
      <c r="B28" s="55"/>
      <c r="C28" s="63"/>
      <c r="D28" s="64"/>
      <c r="E28" s="57"/>
    </row>
    <row r="29" spans="2:7" x14ac:dyDescent="0.25">
      <c r="B29" s="55"/>
      <c r="C29" s="63"/>
      <c r="D29" s="64"/>
      <c r="E29" s="57"/>
    </row>
    <row r="30" spans="2:7" x14ac:dyDescent="0.25">
      <c r="B30" s="55"/>
      <c r="C30" s="63"/>
      <c r="D30" s="64"/>
      <c r="E30" s="57"/>
    </row>
    <row r="31" spans="2:7" x14ac:dyDescent="0.25">
      <c r="B31" s="55"/>
      <c r="C31" s="63"/>
      <c r="D31" s="64"/>
      <c r="E31" s="57"/>
    </row>
    <row r="32" spans="2:7" x14ac:dyDescent="0.25">
      <c r="B32" s="55"/>
      <c r="C32" s="63"/>
      <c r="D32" s="64"/>
      <c r="E32" s="57"/>
    </row>
    <row r="33" spans="2:7" x14ac:dyDescent="0.25">
      <c r="B33" s="55"/>
      <c r="C33" s="63"/>
      <c r="D33" s="64"/>
      <c r="E33" s="57"/>
      <c r="F33" s="58"/>
      <c r="G33" s="59"/>
    </row>
    <row r="34" spans="2:7" x14ac:dyDescent="0.25">
      <c r="B34" s="55"/>
      <c r="C34" s="63"/>
      <c r="D34" s="64"/>
      <c r="E34" s="57"/>
      <c r="F34" s="58"/>
      <c r="G34" s="59"/>
    </row>
    <row r="35" spans="2:7" x14ac:dyDescent="0.25">
      <c r="B35" s="55"/>
      <c r="C35" s="63"/>
      <c r="D35" s="64"/>
      <c r="E35" s="57"/>
      <c r="F35" s="58"/>
      <c r="G35" s="59"/>
    </row>
    <row r="36" spans="2:7" x14ac:dyDescent="0.25">
      <c r="B36" s="55"/>
      <c r="C36" s="63"/>
      <c r="D36" s="64"/>
      <c r="E36" s="57"/>
      <c r="F36" s="58"/>
      <c r="G36" s="59"/>
    </row>
    <row r="37" spans="2:7" x14ac:dyDescent="0.25">
      <c r="B37" s="55"/>
      <c r="C37" s="63"/>
      <c r="D37" s="64"/>
      <c r="E37" s="57"/>
      <c r="F37" s="58"/>
      <c r="G37" s="59"/>
    </row>
    <row r="38" spans="2:7" x14ac:dyDescent="0.25">
      <c r="B38" s="55"/>
      <c r="C38" s="63"/>
      <c r="D38" s="64"/>
      <c r="E38" s="57"/>
      <c r="F38" s="58"/>
      <c r="G38" s="59"/>
    </row>
    <row r="39" spans="2:7" x14ac:dyDescent="0.25">
      <c r="B39" s="55"/>
      <c r="C39" s="63"/>
      <c r="D39" s="64"/>
      <c r="E39" s="57"/>
      <c r="F39" s="58"/>
      <c r="G39" s="59"/>
    </row>
    <row r="40" spans="2:7" x14ac:dyDescent="0.25">
      <c r="B40" s="55">
        <v>38</v>
      </c>
      <c r="C40" s="63"/>
      <c r="D40" s="64"/>
      <c r="E40" s="57"/>
      <c r="F40" s="58"/>
      <c r="G40" s="59">
        <v>0</v>
      </c>
    </row>
    <row r="41" spans="2:7" x14ac:dyDescent="0.25">
      <c r="B41" s="55">
        <v>39</v>
      </c>
      <c r="C41" s="63"/>
      <c r="D41" s="64"/>
      <c r="E41" s="57"/>
      <c r="F41" s="58"/>
      <c r="G41" s="59">
        <v>0</v>
      </c>
    </row>
    <row r="42" spans="2:7" x14ac:dyDescent="0.25">
      <c r="B42" s="55">
        <v>40</v>
      </c>
      <c r="C42" s="63"/>
      <c r="D42" s="64"/>
      <c r="E42" s="57"/>
      <c r="F42" s="58"/>
      <c r="G42" s="59">
        <f>IF(ISERROR(VLOOKUP(D42,'[1]1 Apertura de Cursos'!$D$4:$F$1048576,2,FALSE)),0,VLOOKUP(D42,'[1]1 Apertura de Cursos'!$D$4:$F$1048576,2,FALSE))</f>
        <v>0</v>
      </c>
    </row>
    <row r="43" spans="2:7" x14ac:dyDescent="0.25">
      <c r="B43" s="55">
        <v>41</v>
      </c>
      <c r="C43" s="63"/>
      <c r="D43" s="64"/>
      <c r="E43" s="57"/>
      <c r="F43" s="58"/>
      <c r="G43" s="59">
        <f>IF(ISERROR(VLOOKUP(D43,'[1]1 Apertura de Cursos'!$D$4:$F$1048576,2,FALSE)),0,VLOOKUP(D43,'[1]1 Apertura de Cursos'!$D$4:$F$1048576,2,FALSE))</f>
        <v>0</v>
      </c>
    </row>
    <row r="44" spans="2:7" x14ac:dyDescent="0.25">
      <c r="B44" s="55">
        <v>42</v>
      </c>
      <c r="C44" s="63"/>
      <c r="D44" s="64"/>
      <c r="E44" s="57"/>
      <c r="F44" s="58"/>
      <c r="G44" s="59">
        <f>IF(ISERROR(VLOOKUP(D44,'[1]1 Apertura de Cursos'!$D$4:$F$1048576,2,FALSE)),0,VLOOKUP(D44,'[1]1 Apertura de Cursos'!$D$4:$F$1048576,2,FALSE))</f>
        <v>0</v>
      </c>
    </row>
    <row r="45" spans="2:7" x14ac:dyDescent="0.25">
      <c r="B45" s="55">
        <v>43</v>
      </c>
      <c r="C45" s="63"/>
      <c r="D45" s="64"/>
      <c r="E45" s="57"/>
      <c r="F45" s="58"/>
      <c r="G45" s="59">
        <f>IF(ISERROR(VLOOKUP(D45,'[1]1 Apertura de Cursos'!$D$4:$F$1048576,2,FALSE)),0,VLOOKUP(D45,'[1]1 Apertura de Cursos'!$D$4:$F$1048576,2,FALSE))</f>
        <v>0</v>
      </c>
    </row>
    <row r="46" spans="2:7" x14ac:dyDescent="0.25">
      <c r="B46" s="55">
        <v>44</v>
      </c>
      <c r="C46" s="63"/>
      <c r="D46" s="64"/>
      <c r="E46" s="57"/>
      <c r="F46" s="58"/>
      <c r="G46" s="59">
        <f>IF(ISERROR(VLOOKUP(D46,'[1]1 Apertura de Cursos'!$D$4:$F$1048576,2,FALSE)),0,VLOOKUP(D46,'[1]1 Apertura de Cursos'!$D$4:$F$1048576,2,FALSE))</f>
        <v>0</v>
      </c>
    </row>
    <row r="47" spans="2:7" x14ac:dyDescent="0.25">
      <c r="B47" s="55">
        <v>45</v>
      </c>
      <c r="C47" s="63"/>
      <c r="D47" s="64"/>
      <c r="E47" s="57"/>
      <c r="F47" s="58"/>
      <c r="G47" s="59">
        <f>IF(ISERROR(VLOOKUP(D47,'[1]1 Apertura de Cursos'!$D$4:$F$1048576,2,FALSE)),0,VLOOKUP(D47,'[1]1 Apertura de Cursos'!$D$4:$F$1048576,2,FALSE))</f>
        <v>0</v>
      </c>
    </row>
    <row r="48" spans="2:7" x14ac:dyDescent="0.25">
      <c r="B48" s="55">
        <v>46</v>
      </c>
      <c r="C48" s="63"/>
      <c r="D48" s="64"/>
      <c r="E48" s="57"/>
      <c r="F48" s="58"/>
      <c r="G48" s="59">
        <f>IF(ISERROR(VLOOKUP(D48,'[1]1 Apertura de Cursos'!$D$4:$F$1048576,2,FALSE)),0,VLOOKUP(D48,'[1]1 Apertura de Cursos'!$D$4:$F$1048576,2,FALSE))</f>
        <v>0</v>
      </c>
    </row>
  </sheetData>
  <protectedRanges>
    <protectedRange algorithmName="SHA-512" hashValue="Zu/MHJKWfvdnjR1J5BYNX8n/nfmOD36JDyyjjiHIko674PETHyRoxgFaMkBXIzG02xbveESyfpo0danvcDHrow==" saltValue="ZWue5zzzubMsiO8oJkKg5g==" spinCount="100000" sqref="I1:J6" name="Rango1"/>
  </protectedRanges>
  <mergeCells count="2">
    <mergeCell ref="B1:D1"/>
    <mergeCell ref="G1:G2"/>
  </mergeCells>
  <conditionalFormatting sqref="J6">
    <cfRule type="cellIs" dxfId="1" priority="1" operator="notEqual">
      <formula>0</formula>
    </cfRule>
    <cfRule type="cellIs" dxfId="0" priority="2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2ABB9-ABC7-4B1F-BE06-649EE2C2A05F}">
  <dimension ref="A1:BN38"/>
  <sheetViews>
    <sheetView tabSelected="1" workbookViewId="0"/>
  </sheetViews>
  <sheetFormatPr baseColWidth="10" defaultRowHeight="15" x14ac:dyDescent="0.25"/>
  <cols>
    <col min="42" max="42" width="12" bestFit="1" customWidth="1"/>
    <col min="47" max="47" width="12" bestFit="1" customWidth="1"/>
  </cols>
  <sheetData>
    <row r="1" spans="1:66" ht="175.5" x14ac:dyDescent="0.25">
      <c r="A1" s="66" t="s">
        <v>59</v>
      </c>
      <c r="B1" s="66" t="s">
        <v>60</v>
      </c>
      <c r="C1" s="66" t="s">
        <v>61</v>
      </c>
      <c r="D1" s="66" t="s">
        <v>62</v>
      </c>
      <c r="E1" s="67" t="s">
        <v>63</v>
      </c>
      <c r="F1" s="66" t="s">
        <v>64</v>
      </c>
      <c r="G1" s="66" t="s">
        <v>65</v>
      </c>
      <c r="H1" s="66" t="s">
        <v>66</v>
      </c>
      <c r="I1" s="66" t="s">
        <v>67</v>
      </c>
      <c r="J1" s="66" t="s">
        <v>68</v>
      </c>
      <c r="K1" s="66" t="s">
        <v>69</v>
      </c>
      <c r="L1" s="66" t="s">
        <v>70</v>
      </c>
      <c r="M1" s="66" t="s">
        <v>71</v>
      </c>
      <c r="N1" s="66" t="s">
        <v>72</v>
      </c>
      <c r="O1" s="66" t="s">
        <v>73</v>
      </c>
      <c r="P1" s="66" t="s">
        <v>74</v>
      </c>
      <c r="Q1" s="66" t="s">
        <v>75</v>
      </c>
      <c r="R1" s="66" t="s">
        <v>76</v>
      </c>
      <c r="S1" s="66" t="s">
        <v>77</v>
      </c>
      <c r="T1" s="66" t="s">
        <v>78</v>
      </c>
      <c r="U1" s="66" t="s">
        <v>79</v>
      </c>
      <c r="V1" s="66" t="s">
        <v>80</v>
      </c>
      <c r="W1" s="66" t="s">
        <v>81</v>
      </c>
      <c r="X1" s="66" t="s">
        <v>82</v>
      </c>
      <c r="Y1" s="66" t="s">
        <v>83</v>
      </c>
      <c r="Z1" s="66" t="s">
        <v>84</v>
      </c>
      <c r="AA1" s="66" t="s">
        <v>85</v>
      </c>
      <c r="AB1" s="66" t="s">
        <v>86</v>
      </c>
      <c r="AC1" s="66" t="s">
        <v>87</v>
      </c>
      <c r="AD1" s="66" t="s">
        <v>88</v>
      </c>
      <c r="AE1" s="66" t="s">
        <v>89</v>
      </c>
      <c r="AF1" s="66" t="s">
        <v>90</v>
      </c>
      <c r="AG1" s="66" t="s">
        <v>91</v>
      </c>
      <c r="AH1" s="66" t="s">
        <v>92</v>
      </c>
      <c r="AI1" s="68" t="s">
        <v>93</v>
      </c>
      <c r="AJ1" s="68" t="s">
        <v>94</v>
      </c>
      <c r="AK1" s="68" t="s">
        <v>95</v>
      </c>
      <c r="AL1" s="68" t="s">
        <v>96</v>
      </c>
      <c r="AM1" s="69" t="s">
        <v>97</v>
      </c>
      <c r="AN1" s="69" t="s">
        <v>98</v>
      </c>
      <c r="AO1" s="69" t="s">
        <v>99</v>
      </c>
      <c r="AP1" s="69" t="s">
        <v>100</v>
      </c>
      <c r="AQ1" s="69" t="s">
        <v>101</v>
      </c>
      <c r="AR1" s="69" t="s">
        <v>102</v>
      </c>
      <c r="AS1" s="69" t="s">
        <v>103</v>
      </c>
      <c r="AT1" s="69" t="s">
        <v>104</v>
      </c>
      <c r="AU1" s="69" t="s">
        <v>105</v>
      </c>
      <c r="AV1" s="70" t="s">
        <v>106</v>
      </c>
      <c r="AW1" s="70" t="s">
        <v>107</v>
      </c>
      <c r="AX1" s="70" t="s">
        <v>108</v>
      </c>
      <c r="AY1" s="70" t="s">
        <v>109</v>
      </c>
      <c r="AZ1" s="71" t="s">
        <v>110</v>
      </c>
      <c r="BA1" s="70" t="s">
        <v>111</v>
      </c>
      <c r="BB1" s="70" t="s">
        <v>112</v>
      </c>
      <c r="BC1" s="70" t="s">
        <v>113</v>
      </c>
      <c r="BD1" s="70" t="s">
        <v>114</v>
      </c>
      <c r="BE1" s="70" t="s">
        <v>115</v>
      </c>
      <c r="BF1" s="70" t="s">
        <v>116</v>
      </c>
      <c r="BG1" s="72" t="s">
        <v>117</v>
      </c>
      <c r="BH1" s="73" t="s">
        <v>118</v>
      </c>
      <c r="BI1" s="73" t="s">
        <v>119</v>
      </c>
      <c r="BJ1" s="73" t="s">
        <v>120</v>
      </c>
      <c r="BK1" s="73" t="s">
        <v>121</v>
      </c>
      <c r="BL1" s="74" t="s">
        <v>122</v>
      </c>
      <c r="BM1" s="75" t="s">
        <v>123</v>
      </c>
      <c r="BN1" s="74" t="s">
        <v>124</v>
      </c>
    </row>
    <row r="2" spans="1:66" x14ac:dyDescent="0.25">
      <c r="A2" s="76">
        <v>14495</v>
      </c>
      <c r="B2" t="s">
        <v>125</v>
      </c>
      <c r="C2" s="77" t="s">
        <v>126</v>
      </c>
      <c r="D2">
        <v>7</v>
      </c>
      <c r="E2">
        <v>2025</v>
      </c>
      <c r="F2" s="76" t="s">
        <v>127</v>
      </c>
      <c r="G2" s="76" t="s">
        <v>126</v>
      </c>
      <c r="H2" s="76" t="s">
        <v>128</v>
      </c>
      <c r="I2" s="76" t="s">
        <v>129</v>
      </c>
      <c r="J2" s="76" t="s">
        <v>130</v>
      </c>
      <c r="K2" s="76"/>
      <c r="L2" s="76"/>
      <c r="M2" s="76">
        <v>13</v>
      </c>
      <c r="N2" s="76" t="s">
        <v>131</v>
      </c>
      <c r="O2" s="76" t="s">
        <v>132</v>
      </c>
      <c r="P2" s="76" t="s">
        <v>133</v>
      </c>
      <c r="Q2" s="76" t="s">
        <v>134</v>
      </c>
      <c r="R2" s="76" t="s">
        <v>135</v>
      </c>
      <c r="S2" s="76" t="s">
        <v>136</v>
      </c>
      <c r="T2" s="78">
        <v>10</v>
      </c>
      <c r="U2" s="78">
        <v>110</v>
      </c>
      <c r="V2" s="78" t="s">
        <v>137</v>
      </c>
      <c r="W2" s="78">
        <v>110</v>
      </c>
      <c r="X2" s="78">
        <v>5</v>
      </c>
      <c r="Y2" s="78" t="s">
        <v>138</v>
      </c>
      <c r="Z2" s="78" t="s">
        <v>139</v>
      </c>
      <c r="AA2" s="78" t="s">
        <v>139</v>
      </c>
      <c r="AB2" s="78" t="s">
        <v>137</v>
      </c>
      <c r="AC2" s="78" t="s">
        <v>140</v>
      </c>
      <c r="AD2" s="78" t="s">
        <v>139</v>
      </c>
      <c r="AE2" s="78"/>
      <c r="AF2" s="78" t="s">
        <v>141</v>
      </c>
      <c r="AG2" s="78">
        <v>22</v>
      </c>
      <c r="AH2" s="78">
        <v>2</v>
      </c>
      <c r="AI2" s="78" t="s">
        <v>8</v>
      </c>
      <c r="AJ2" s="78" t="s">
        <v>7</v>
      </c>
      <c r="AK2" s="78">
        <v>110</v>
      </c>
      <c r="AL2" s="78">
        <v>22</v>
      </c>
      <c r="AM2" s="79">
        <v>5075</v>
      </c>
      <c r="AN2" s="79">
        <v>0</v>
      </c>
      <c r="AO2" s="79">
        <v>0</v>
      </c>
      <c r="AP2" s="79">
        <v>5582000</v>
      </c>
      <c r="AQ2" s="79">
        <v>880000</v>
      </c>
      <c r="AR2" s="79">
        <v>0</v>
      </c>
      <c r="AS2" s="79">
        <v>0</v>
      </c>
      <c r="AT2" s="79">
        <v>0</v>
      </c>
      <c r="AU2" s="80">
        <v>6462000</v>
      </c>
      <c r="AV2" s="78" t="s">
        <v>139</v>
      </c>
      <c r="AW2" s="81" t="s">
        <v>142</v>
      </c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82"/>
      <c r="BN2" s="83"/>
    </row>
    <row r="3" spans="1:66" x14ac:dyDescent="0.25">
      <c r="A3" s="76">
        <v>14289</v>
      </c>
      <c r="B3" t="s">
        <v>125</v>
      </c>
      <c r="C3" s="77" t="s">
        <v>126</v>
      </c>
      <c r="D3">
        <v>7</v>
      </c>
      <c r="E3">
        <v>2025</v>
      </c>
      <c r="F3" s="76" t="s">
        <v>127</v>
      </c>
      <c r="G3" s="76" t="s">
        <v>143</v>
      </c>
      <c r="H3" s="76" t="s">
        <v>144</v>
      </c>
      <c r="I3" s="76" t="s">
        <v>145</v>
      </c>
      <c r="J3" s="76" t="s">
        <v>146</v>
      </c>
      <c r="K3" s="76" t="s">
        <v>137</v>
      </c>
      <c r="L3" s="76"/>
      <c r="M3" s="76">
        <v>12</v>
      </c>
      <c r="N3" s="76" t="s">
        <v>147</v>
      </c>
      <c r="O3" s="76" t="s">
        <v>148</v>
      </c>
      <c r="P3" s="76" t="s">
        <v>149</v>
      </c>
      <c r="Q3" s="76" t="s">
        <v>134</v>
      </c>
      <c r="R3" s="76" t="s">
        <v>135</v>
      </c>
      <c r="S3" s="76" t="s">
        <v>136</v>
      </c>
      <c r="T3" s="78">
        <v>15</v>
      </c>
      <c r="U3" s="78">
        <v>72</v>
      </c>
      <c r="V3" s="78">
        <v>0</v>
      </c>
      <c r="W3" s="78">
        <v>72</v>
      </c>
      <c r="X3" s="78">
        <v>5</v>
      </c>
      <c r="Y3" s="78" t="s">
        <v>138</v>
      </c>
      <c r="Z3" s="78" t="s">
        <v>139</v>
      </c>
      <c r="AA3" s="78" t="s">
        <v>139</v>
      </c>
      <c r="AB3" s="78" t="s">
        <v>137</v>
      </c>
      <c r="AC3" s="78" t="s">
        <v>150</v>
      </c>
      <c r="AD3" s="78" t="s">
        <v>139</v>
      </c>
      <c r="AE3" s="78"/>
      <c r="AF3" s="78" t="s">
        <v>151</v>
      </c>
      <c r="AG3" s="78">
        <v>15</v>
      </c>
      <c r="AH3" s="78">
        <v>3</v>
      </c>
      <c r="AI3" s="78" t="s">
        <v>8</v>
      </c>
      <c r="AJ3" s="78" t="s">
        <v>7</v>
      </c>
      <c r="AK3" s="78">
        <v>72</v>
      </c>
      <c r="AL3" s="78">
        <v>15</v>
      </c>
      <c r="AM3" s="79">
        <v>7400</v>
      </c>
      <c r="AN3" s="79">
        <v>0</v>
      </c>
      <c r="AO3" s="79">
        <v>0</v>
      </c>
      <c r="AP3" s="79">
        <v>7992000</v>
      </c>
      <c r="AQ3" s="79">
        <v>900000</v>
      </c>
      <c r="AR3" s="79">
        <v>0</v>
      </c>
      <c r="AS3" s="79">
        <v>0</v>
      </c>
      <c r="AT3" s="79">
        <v>0</v>
      </c>
      <c r="AU3" s="80">
        <v>8892000</v>
      </c>
      <c r="AV3" s="78" t="s">
        <v>138</v>
      </c>
      <c r="AW3" s="84"/>
      <c r="AX3" s="78">
        <v>1</v>
      </c>
      <c r="AY3" s="78">
        <v>7</v>
      </c>
      <c r="AZ3" s="78"/>
      <c r="BA3" s="78"/>
      <c r="BB3" s="78"/>
      <c r="BC3" s="78"/>
      <c r="BD3" s="78"/>
      <c r="BE3" s="78"/>
      <c r="BF3" s="78"/>
      <c r="BG3" s="78">
        <v>7</v>
      </c>
      <c r="BH3" s="78">
        <v>7</v>
      </c>
      <c r="BI3" s="78">
        <v>5</v>
      </c>
      <c r="BJ3" s="78">
        <v>5</v>
      </c>
      <c r="BK3" s="78">
        <v>7</v>
      </c>
      <c r="BL3" s="78">
        <v>7</v>
      </c>
      <c r="BM3" s="82">
        <f>+(AX3*10%)+(AY3*10%)+((BG3*30%)*75%)+(((BH3*30%)*75%)+((BI3*20%)*75%)+((BJ3*10%)*75%)+((BK3*10%)*75%)+(BL3*5%))</f>
        <v>5.95</v>
      </c>
      <c r="BN3" s="83"/>
    </row>
    <row r="4" spans="1:66" x14ac:dyDescent="0.25">
      <c r="A4" s="85">
        <v>17630</v>
      </c>
      <c r="B4" t="s">
        <v>125</v>
      </c>
      <c r="C4" s="77" t="s">
        <v>126</v>
      </c>
      <c r="D4">
        <v>7</v>
      </c>
      <c r="E4">
        <v>2025</v>
      </c>
      <c r="F4" s="85" t="s">
        <v>152</v>
      </c>
      <c r="G4" s="85" t="s">
        <v>153</v>
      </c>
      <c r="H4" s="85" t="s">
        <v>154</v>
      </c>
      <c r="I4" s="85" t="s">
        <v>155</v>
      </c>
      <c r="J4" s="85" t="s">
        <v>156</v>
      </c>
      <c r="K4" s="85"/>
      <c r="L4" s="85"/>
      <c r="M4" s="85">
        <v>5</v>
      </c>
      <c r="N4" s="85" t="s">
        <v>157</v>
      </c>
      <c r="O4" s="85" t="s">
        <v>158</v>
      </c>
      <c r="P4" s="85" t="s">
        <v>159</v>
      </c>
      <c r="Q4" s="85" t="s">
        <v>134</v>
      </c>
      <c r="R4" s="85" t="s">
        <v>160</v>
      </c>
      <c r="S4" s="85" t="s">
        <v>161</v>
      </c>
      <c r="T4" s="86">
        <v>20</v>
      </c>
      <c r="U4" s="86">
        <v>32</v>
      </c>
      <c r="V4" s="86">
        <v>0</v>
      </c>
      <c r="W4" s="86">
        <v>32</v>
      </c>
      <c r="X4" s="86">
        <v>5</v>
      </c>
      <c r="Y4" s="86" t="s">
        <v>138</v>
      </c>
      <c r="Z4" s="86" t="s">
        <v>138</v>
      </c>
      <c r="AA4" s="86" t="s">
        <v>139</v>
      </c>
      <c r="AB4" s="86"/>
      <c r="AC4" s="86" t="s">
        <v>162</v>
      </c>
      <c r="AD4" s="86" t="s">
        <v>138</v>
      </c>
      <c r="AE4" s="86" t="s">
        <v>163</v>
      </c>
      <c r="AF4" s="86" t="s">
        <v>164</v>
      </c>
      <c r="AG4" s="86">
        <v>7</v>
      </c>
      <c r="AH4" s="86">
        <v>2</v>
      </c>
      <c r="AI4" s="86" t="s">
        <v>10</v>
      </c>
      <c r="AJ4" s="86" t="s">
        <v>9</v>
      </c>
      <c r="AK4" s="86">
        <v>32</v>
      </c>
      <c r="AL4" s="86">
        <v>7</v>
      </c>
      <c r="AM4" s="87">
        <v>6300</v>
      </c>
      <c r="AN4" s="87">
        <v>0</v>
      </c>
      <c r="AO4" s="87">
        <v>300000</v>
      </c>
      <c r="AP4" s="87">
        <v>4032000</v>
      </c>
      <c r="AQ4" s="87">
        <v>560000</v>
      </c>
      <c r="AR4" s="87">
        <v>0</v>
      </c>
      <c r="AS4" s="87">
        <v>700000</v>
      </c>
      <c r="AT4" s="87">
        <v>2100000</v>
      </c>
      <c r="AU4" s="88">
        <v>7392000</v>
      </c>
      <c r="AV4" s="78" t="s">
        <v>139</v>
      </c>
      <c r="AW4" s="84" t="s">
        <v>165</v>
      </c>
      <c r="AX4" s="78"/>
      <c r="AY4" s="78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9"/>
      <c r="BM4" s="89"/>
      <c r="BN4" s="83"/>
    </row>
    <row r="5" spans="1:66" x14ac:dyDescent="0.25">
      <c r="A5" s="76">
        <v>17634</v>
      </c>
      <c r="B5" t="s">
        <v>125</v>
      </c>
      <c r="C5" s="77" t="s">
        <v>126</v>
      </c>
      <c r="D5">
        <v>7</v>
      </c>
      <c r="E5">
        <v>2025</v>
      </c>
      <c r="F5" s="76" t="s">
        <v>152</v>
      </c>
      <c r="G5" s="76" t="s">
        <v>153</v>
      </c>
      <c r="H5" s="76" t="s">
        <v>154</v>
      </c>
      <c r="I5" s="76" t="s">
        <v>155</v>
      </c>
      <c r="J5" s="76" t="s">
        <v>156</v>
      </c>
      <c r="K5" s="76"/>
      <c r="L5" s="76"/>
      <c r="M5" s="76">
        <v>5</v>
      </c>
      <c r="N5" s="76" t="s">
        <v>157</v>
      </c>
      <c r="O5" s="76" t="s">
        <v>166</v>
      </c>
      <c r="P5" s="76" t="s">
        <v>159</v>
      </c>
      <c r="Q5" s="76" t="s">
        <v>134</v>
      </c>
      <c r="R5" s="76" t="s">
        <v>160</v>
      </c>
      <c r="S5" s="76" t="s">
        <v>136</v>
      </c>
      <c r="T5" s="78">
        <v>20</v>
      </c>
      <c r="U5" s="78">
        <v>32</v>
      </c>
      <c r="V5" s="78">
        <v>0</v>
      </c>
      <c r="W5" s="78">
        <v>32</v>
      </c>
      <c r="X5" s="78">
        <v>5</v>
      </c>
      <c r="Y5" s="78" t="s">
        <v>138</v>
      </c>
      <c r="Z5" s="78" t="s">
        <v>138</v>
      </c>
      <c r="AA5" s="78" t="s">
        <v>139</v>
      </c>
      <c r="AB5" s="78"/>
      <c r="AC5" s="78" t="s">
        <v>162</v>
      </c>
      <c r="AD5" s="78" t="s">
        <v>138</v>
      </c>
      <c r="AE5" s="86" t="s">
        <v>163</v>
      </c>
      <c r="AF5" s="78" t="s">
        <v>164</v>
      </c>
      <c r="AG5" s="78">
        <v>7</v>
      </c>
      <c r="AH5" s="78">
        <v>2</v>
      </c>
      <c r="AI5" s="86" t="s">
        <v>10</v>
      </c>
      <c r="AJ5" s="78" t="s">
        <v>9</v>
      </c>
      <c r="AK5" s="78">
        <v>32</v>
      </c>
      <c r="AL5" s="78">
        <v>7</v>
      </c>
      <c r="AM5" s="79">
        <v>6300</v>
      </c>
      <c r="AN5" s="79">
        <v>0</v>
      </c>
      <c r="AO5" s="79">
        <v>300000</v>
      </c>
      <c r="AP5" s="79">
        <v>4032000</v>
      </c>
      <c r="AQ5" s="79">
        <v>560000</v>
      </c>
      <c r="AR5" s="79">
        <v>0</v>
      </c>
      <c r="AS5" s="79">
        <v>700000</v>
      </c>
      <c r="AT5" s="79">
        <v>2100000</v>
      </c>
      <c r="AU5" s="88">
        <v>7392000</v>
      </c>
      <c r="AV5" s="78" t="s">
        <v>139</v>
      </c>
      <c r="AW5" s="84" t="s">
        <v>165</v>
      </c>
      <c r="AX5" s="78"/>
      <c r="AY5" s="78"/>
      <c r="AZ5" s="78"/>
      <c r="BA5" s="78"/>
      <c r="BB5" s="78"/>
      <c r="BC5" s="78"/>
      <c r="BD5" s="78"/>
      <c r="BE5" s="78"/>
      <c r="BF5" s="78"/>
      <c r="BG5" s="86"/>
      <c r="BH5" s="86"/>
      <c r="BI5" s="86"/>
      <c r="BJ5" s="86"/>
      <c r="BK5" s="86"/>
      <c r="BL5" s="78"/>
      <c r="BM5" s="82"/>
      <c r="BN5" s="83"/>
    </row>
    <row r="6" spans="1:66" x14ac:dyDescent="0.25">
      <c r="A6" s="76">
        <v>46016</v>
      </c>
      <c r="B6" t="s">
        <v>125</v>
      </c>
      <c r="C6" s="77" t="s">
        <v>126</v>
      </c>
      <c r="D6">
        <v>7</v>
      </c>
      <c r="E6">
        <v>2025</v>
      </c>
      <c r="F6" s="76" t="s">
        <v>167</v>
      </c>
      <c r="G6" s="76" t="s">
        <v>153</v>
      </c>
      <c r="H6" s="76" t="s">
        <v>154</v>
      </c>
      <c r="I6" s="76" t="s">
        <v>168</v>
      </c>
      <c r="J6" s="76" t="s">
        <v>169</v>
      </c>
      <c r="K6" s="76" t="s">
        <v>170</v>
      </c>
      <c r="L6" s="76" t="s">
        <v>171</v>
      </c>
      <c r="M6" s="76">
        <v>5</v>
      </c>
      <c r="N6" s="76" t="s">
        <v>157</v>
      </c>
      <c r="O6" s="76" t="s">
        <v>172</v>
      </c>
      <c r="P6" s="76" t="s">
        <v>173</v>
      </c>
      <c r="Q6" s="76" t="s">
        <v>134</v>
      </c>
      <c r="R6" s="76" t="s">
        <v>135</v>
      </c>
      <c r="S6" s="76" t="s">
        <v>174</v>
      </c>
      <c r="T6" s="76">
        <v>10</v>
      </c>
      <c r="U6" s="76">
        <v>85</v>
      </c>
      <c r="V6" s="76">
        <v>12</v>
      </c>
      <c r="W6" s="76">
        <v>97</v>
      </c>
      <c r="X6" s="76">
        <v>4</v>
      </c>
      <c r="Y6" s="76" t="s">
        <v>138</v>
      </c>
      <c r="Z6" s="76" t="s">
        <v>138</v>
      </c>
      <c r="AA6" s="76" t="s">
        <v>139</v>
      </c>
      <c r="AB6" s="78"/>
      <c r="AC6" s="76" t="s">
        <v>175</v>
      </c>
      <c r="AD6" s="76" t="s">
        <v>139</v>
      </c>
      <c r="AE6" s="76"/>
      <c r="AF6" s="76" t="s">
        <v>164</v>
      </c>
      <c r="AG6" s="76">
        <v>25</v>
      </c>
      <c r="AH6" s="76">
        <v>2</v>
      </c>
      <c r="AI6" s="76" t="s">
        <v>10</v>
      </c>
      <c r="AJ6" s="84" t="s">
        <v>9</v>
      </c>
      <c r="AK6" s="76">
        <v>97</v>
      </c>
      <c r="AL6" s="76">
        <v>25</v>
      </c>
      <c r="AM6" s="90">
        <v>6300</v>
      </c>
      <c r="AN6" s="90">
        <v>0</v>
      </c>
      <c r="AO6" s="90">
        <v>0</v>
      </c>
      <c r="AP6" s="90">
        <v>6111000</v>
      </c>
      <c r="AQ6" s="90">
        <v>1000000</v>
      </c>
      <c r="AR6" s="90">
        <v>0</v>
      </c>
      <c r="AS6" s="90">
        <v>1250000</v>
      </c>
      <c r="AT6" s="90">
        <v>0</v>
      </c>
      <c r="AU6" s="90">
        <v>8361000</v>
      </c>
      <c r="AV6" s="78" t="s">
        <v>139</v>
      </c>
      <c r="AW6" s="84" t="s">
        <v>176</v>
      </c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82"/>
      <c r="BN6" s="83"/>
    </row>
    <row r="7" spans="1:66" x14ac:dyDescent="0.25">
      <c r="A7" s="85">
        <v>14495</v>
      </c>
      <c r="B7" t="s">
        <v>125</v>
      </c>
      <c r="C7" s="77" t="s">
        <v>126</v>
      </c>
      <c r="D7">
        <v>7</v>
      </c>
      <c r="E7">
        <v>2025</v>
      </c>
      <c r="F7" s="85" t="s">
        <v>127</v>
      </c>
      <c r="G7" s="85" t="s">
        <v>126</v>
      </c>
      <c r="H7" s="85" t="s">
        <v>128</v>
      </c>
      <c r="I7" s="85" t="s">
        <v>129</v>
      </c>
      <c r="J7" s="85" t="s">
        <v>130</v>
      </c>
      <c r="K7" s="85"/>
      <c r="L7" s="85"/>
      <c r="M7" s="85">
        <v>13</v>
      </c>
      <c r="N7" s="85" t="s">
        <v>131</v>
      </c>
      <c r="O7" s="85" t="s">
        <v>132</v>
      </c>
      <c r="P7" s="85" t="s">
        <v>133</v>
      </c>
      <c r="Q7" s="85" t="s">
        <v>134</v>
      </c>
      <c r="R7" s="85" t="s">
        <v>135</v>
      </c>
      <c r="S7" s="85" t="s">
        <v>136</v>
      </c>
      <c r="T7" s="86">
        <v>10</v>
      </c>
      <c r="U7" s="86">
        <v>110</v>
      </c>
      <c r="V7" s="86" t="s">
        <v>137</v>
      </c>
      <c r="W7" s="86">
        <v>110</v>
      </c>
      <c r="X7" s="86">
        <v>5</v>
      </c>
      <c r="Y7" s="86" t="s">
        <v>138</v>
      </c>
      <c r="Z7" s="86" t="s">
        <v>139</v>
      </c>
      <c r="AA7" s="86" t="s">
        <v>139</v>
      </c>
      <c r="AB7" s="86" t="s">
        <v>137</v>
      </c>
      <c r="AC7" s="86" t="s">
        <v>140</v>
      </c>
      <c r="AD7" s="86" t="s">
        <v>139</v>
      </c>
      <c r="AE7" s="86"/>
      <c r="AF7" s="86" t="s">
        <v>141</v>
      </c>
      <c r="AG7" s="86">
        <v>22</v>
      </c>
      <c r="AH7" s="86">
        <v>2</v>
      </c>
      <c r="AI7" s="86" t="s">
        <v>10</v>
      </c>
      <c r="AJ7" s="86" t="s">
        <v>9</v>
      </c>
      <c r="AK7" s="86">
        <v>110</v>
      </c>
      <c r="AL7" s="86">
        <v>22</v>
      </c>
      <c r="AM7" s="87">
        <v>6000</v>
      </c>
      <c r="AN7" s="87">
        <v>0</v>
      </c>
      <c r="AO7" s="87">
        <v>0</v>
      </c>
      <c r="AP7" s="87">
        <v>6600000</v>
      </c>
      <c r="AQ7" s="87">
        <v>880000</v>
      </c>
      <c r="AR7" s="87">
        <v>0</v>
      </c>
      <c r="AS7" s="87">
        <v>0</v>
      </c>
      <c r="AT7" s="87">
        <v>0</v>
      </c>
      <c r="AU7" s="88">
        <v>7480000</v>
      </c>
      <c r="AV7" s="78" t="s">
        <v>138</v>
      </c>
      <c r="AW7" s="81"/>
      <c r="AX7" s="78">
        <v>3</v>
      </c>
      <c r="AY7" s="78">
        <v>5</v>
      </c>
      <c r="AZ7" s="86"/>
      <c r="BA7" s="86"/>
      <c r="BB7" s="86"/>
      <c r="BC7" s="86"/>
      <c r="BD7" s="86"/>
      <c r="BE7" s="86"/>
      <c r="BF7" s="86"/>
      <c r="BG7" s="86">
        <v>7</v>
      </c>
      <c r="BH7" s="86">
        <v>7</v>
      </c>
      <c r="BI7" s="86">
        <v>5</v>
      </c>
      <c r="BJ7" s="86">
        <v>5</v>
      </c>
      <c r="BK7" s="86">
        <v>7</v>
      </c>
      <c r="BL7" s="86">
        <v>5.9</v>
      </c>
      <c r="BM7" s="89">
        <f>+(AX7*10%)+(AY7*10%)+((BG7*30%)*75%)+(((BH7*30%)*75%)+((BI7*20%)*75%)+((BJ7*10%)*75%)+((BK7*10%)*75%)+(BL7*5%))</f>
        <v>5.8949999999999996</v>
      </c>
      <c r="BN7" s="83"/>
    </row>
    <row r="8" spans="1:66" x14ac:dyDescent="0.25">
      <c r="A8" s="85">
        <v>17630</v>
      </c>
      <c r="B8" t="s">
        <v>125</v>
      </c>
      <c r="C8" s="77" t="s">
        <v>126</v>
      </c>
      <c r="D8">
        <v>7</v>
      </c>
      <c r="E8">
        <v>2025</v>
      </c>
      <c r="F8" s="85" t="s">
        <v>152</v>
      </c>
      <c r="G8" s="85" t="s">
        <v>153</v>
      </c>
      <c r="H8" s="85" t="s">
        <v>154</v>
      </c>
      <c r="I8" s="85" t="s">
        <v>155</v>
      </c>
      <c r="J8" s="85" t="s">
        <v>156</v>
      </c>
      <c r="K8" s="85"/>
      <c r="L8" s="85"/>
      <c r="M8" s="85">
        <v>5</v>
      </c>
      <c r="N8" s="85" t="s">
        <v>157</v>
      </c>
      <c r="O8" s="85" t="s">
        <v>158</v>
      </c>
      <c r="P8" s="85" t="s">
        <v>159</v>
      </c>
      <c r="Q8" s="85" t="s">
        <v>134</v>
      </c>
      <c r="R8" s="85" t="s">
        <v>160</v>
      </c>
      <c r="S8" s="85" t="s">
        <v>161</v>
      </c>
      <c r="T8" s="86">
        <v>20</v>
      </c>
      <c r="U8" s="86">
        <v>32</v>
      </c>
      <c r="V8" s="86">
        <v>0</v>
      </c>
      <c r="W8" s="86">
        <v>32</v>
      </c>
      <c r="X8" s="86">
        <v>5</v>
      </c>
      <c r="Y8" s="86" t="s">
        <v>138</v>
      </c>
      <c r="Z8" s="86" t="s">
        <v>138</v>
      </c>
      <c r="AA8" s="86" t="s">
        <v>139</v>
      </c>
      <c r="AB8" s="86"/>
      <c r="AC8" s="86" t="s">
        <v>162</v>
      </c>
      <c r="AD8" s="86" t="s">
        <v>138</v>
      </c>
      <c r="AE8" s="86" t="s">
        <v>163</v>
      </c>
      <c r="AF8" s="86" t="s">
        <v>164</v>
      </c>
      <c r="AG8" s="86">
        <v>7</v>
      </c>
      <c r="AH8" s="86">
        <v>2</v>
      </c>
      <c r="AI8" s="86" t="s">
        <v>177</v>
      </c>
      <c r="AJ8" s="86" t="s">
        <v>11</v>
      </c>
      <c r="AK8" s="86">
        <v>32</v>
      </c>
      <c r="AL8" s="86">
        <v>7</v>
      </c>
      <c r="AM8" s="87">
        <v>5075</v>
      </c>
      <c r="AN8" s="87">
        <v>0</v>
      </c>
      <c r="AO8" s="79">
        <v>300000</v>
      </c>
      <c r="AP8" s="79">
        <v>3248000</v>
      </c>
      <c r="AQ8" s="79">
        <v>560000</v>
      </c>
      <c r="AR8" s="79">
        <v>0</v>
      </c>
      <c r="AS8" s="79">
        <v>700000</v>
      </c>
      <c r="AT8" s="79">
        <v>2100000</v>
      </c>
      <c r="AU8" s="80">
        <v>6608000</v>
      </c>
      <c r="AV8" s="78" t="s">
        <v>139</v>
      </c>
      <c r="AW8" s="84" t="s">
        <v>165</v>
      </c>
      <c r="AX8" s="78"/>
      <c r="AY8" s="78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9"/>
      <c r="BN8" s="83"/>
    </row>
    <row r="9" spans="1:66" x14ac:dyDescent="0.25">
      <c r="A9" s="76">
        <v>17634</v>
      </c>
      <c r="B9" t="s">
        <v>125</v>
      </c>
      <c r="C9" s="77" t="s">
        <v>126</v>
      </c>
      <c r="D9">
        <v>7</v>
      </c>
      <c r="E9">
        <v>2025</v>
      </c>
      <c r="F9" s="76" t="s">
        <v>152</v>
      </c>
      <c r="G9" s="76" t="s">
        <v>153</v>
      </c>
      <c r="H9" s="76" t="s">
        <v>154</v>
      </c>
      <c r="I9" s="76" t="s">
        <v>155</v>
      </c>
      <c r="J9" s="76" t="s">
        <v>156</v>
      </c>
      <c r="K9" s="76"/>
      <c r="L9" s="76"/>
      <c r="M9" s="76">
        <v>5</v>
      </c>
      <c r="N9" s="76" t="s">
        <v>157</v>
      </c>
      <c r="O9" s="76" t="s">
        <v>166</v>
      </c>
      <c r="P9" s="76" t="s">
        <v>159</v>
      </c>
      <c r="Q9" s="76" t="s">
        <v>134</v>
      </c>
      <c r="R9" s="76" t="s">
        <v>160</v>
      </c>
      <c r="S9" s="76" t="s">
        <v>136</v>
      </c>
      <c r="T9" s="78">
        <v>20</v>
      </c>
      <c r="U9" s="78">
        <v>32</v>
      </c>
      <c r="V9" s="78">
        <v>0</v>
      </c>
      <c r="W9" s="78">
        <v>32</v>
      </c>
      <c r="X9" s="78">
        <v>5</v>
      </c>
      <c r="Y9" s="78" t="s">
        <v>138</v>
      </c>
      <c r="Z9" s="78" t="s">
        <v>138</v>
      </c>
      <c r="AA9" s="78" t="s">
        <v>139</v>
      </c>
      <c r="AB9" s="78"/>
      <c r="AC9" s="78" t="s">
        <v>162</v>
      </c>
      <c r="AD9" s="78" t="s">
        <v>138</v>
      </c>
      <c r="AE9" s="86" t="s">
        <v>163</v>
      </c>
      <c r="AF9" s="78" t="s">
        <v>164</v>
      </c>
      <c r="AG9" s="78">
        <v>7</v>
      </c>
      <c r="AH9" s="78">
        <v>2</v>
      </c>
      <c r="AI9" s="86" t="s">
        <v>177</v>
      </c>
      <c r="AJ9" s="86" t="s">
        <v>11</v>
      </c>
      <c r="AK9" s="78">
        <v>32</v>
      </c>
      <c r="AL9" s="78">
        <v>7</v>
      </c>
      <c r="AM9" s="79">
        <v>5075</v>
      </c>
      <c r="AN9" s="79">
        <v>0</v>
      </c>
      <c r="AO9" s="79">
        <v>300000</v>
      </c>
      <c r="AP9" s="79">
        <v>3248000</v>
      </c>
      <c r="AQ9" s="79">
        <v>560000</v>
      </c>
      <c r="AR9" s="79">
        <v>0</v>
      </c>
      <c r="AS9" s="79">
        <v>700000</v>
      </c>
      <c r="AT9" s="79">
        <v>2100000</v>
      </c>
      <c r="AU9" s="80">
        <v>6608000</v>
      </c>
      <c r="AV9" s="78" t="s">
        <v>139</v>
      </c>
      <c r="AW9" s="84" t="s">
        <v>165</v>
      </c>
      <c r="AX9" s="78"/>
      <c r="AY9" s="78"/>
      <c r="AZ9" s="78"/>
      <c r="BA9" s="78"/>
      <c r="BB9" s="78"/>
      <c r="BC9" s="78"/>
      <c r="BD9" s="78"/>
      <c r="BE9" s="78"/>
      <c r="BF9" s="78"/>
      <c r="BG9" s="86"/>
      <c r="BH9" s="86"/>
      <c r="BI9" s="86"/>
      <c r="BJ9" s="86"/>
      <c r="BK9" s="86"/>
      <c r="BL9" s="78"/>
      <c r="BM9" s="82"/>
      <c r="BN9" s="83"/>
    </row>
    <row r="10" spans="1:66" x14ac:dyDescent="0.25">
      <c r="A10" s="85">
        <v>46016</v>
      </c>
      <c r="B10" t="s">
        <v>125</v>
      </c>
      <c r="C10" s="77" t="s">
        <v>126</v>
      </c>
      <c r="D10">
        <v>7</v>
      </c>
      <c r="E10">
        <v>2025</v>
      </c>
      <c r="F10" s="85" t="s">
        <v>167</v>
      </c>
      <c r="G10" s="85" t="s">
        <v>153</v>
      </c>
      <c r="H10" s="85" t="s">
        <v>154</v>
      </c>
      <c r="I10" s="85" t="s">
        <v>168</v>
      </c>
      <c r="J10" s="85" t="s">
        <v>169</v>
      </c>
      <c r="K10" s="85" t="s">
        <v>170</v>
      </c>
      <c r="L10" s="85" t="s">
        <v>171</v>
      </c>
      <c r="M10" s="85">
        <v>5</v>
      </c>
      <c r="N10" s="85" t="s">
        <v>157</v>
      </c>
      <c r="O10" s="85" t="s">
        <v>172</v>
      </c>
      <c r="P10" s="85" t="s">
        <v>173</v>
      </c>
      <c r="Q10" s="85" t="s">
        <v>134</v>
      </c>
      <c r="R10" s="85" t="s">
        <v>135</v>
      </c>
      <c r="S10" s="85" t="s">
        <v>174</v>
      </c>
      <c r="T10" s="85">
        <v>10</v>
      </c>
      <c r="U10" s="85">
        <v>85</v>
      </c>
      <c r="V10" s="85">
        <v>12</v>
      </c>
      <c r="W10" s="85">
        <v>97</v>
      </c>
      <c r="X10" s="85">
        <v>4</v>
      </c>
      <c r="Y10" s="85" t="s">
        <v>138</v>
      </c>
      <c r="Z10" s="85" t="s">
        <v>138</v>
      </c>
      <c r="AA10" s="85" t="s">
        <v>139</v>
      </c>
      <c r="AB10" s="86"/>
      <c r="AC10" s="85" t="s">
        <v>175</v>
      </c>
      <c r="AD10" s="85" t="s">
        <v>139</v>
      </c>
      <c r="AE10" s="85"/>
      <c r="AF10" s="85" t="s">
        <v>164</v>
      </c>
      <c r="AG10" s="85">
        <v>25</v>
      </c>
      <c r="AH10" s="85">
        <v>2</v>
      </c>
      <c r="AI10" s="85" t="s">
        <v>177</v>
      </c>
      <c r="AJ10" s="81" t="s">
        <v>11</v>
      </c>
      <c r="AK10" s="85">
        <v>97</v>
      </c>
      <c r="AL10" s="85">
        <v>25</v>
      </c>
      <c r="AM10" s="88">
        <v>5075</v>
      </c>
      <c r="AN10" s="88">
        <v>0</v>
      </c>
      <c r="AO10" s="88">
        <v>0</v>
      </c>
      <c r="AP10" s="88">
        <v>4920750</v>
      </c>
      <c r="AQ10" s="88">
        <v>1000000</v>
      </c>
      <c r="AR10" s="88">
        <v>0</v>
      </c>
      <c r="AS10" s="88">
        <v>1250000</v>
      </c>
      <c r="AT10" s="88">
        <v>0</v>
      </c>
      <c r="AU10" s="88">
        <v>7172750</v>
      </c>
      <c r="AV10" s="86" t="s">
        <v>139</v>
      </c>
      <c r="AW10" s="81" t="s">
        <v>142</v>
      </c>
      <c r="AX10" s="78"/>
      <c r="AY10" s="78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9"/>
      <c r="BN10" s="83"/>
    </row>
    <row r="11" spans="1:66" x14ac:dyDescent="0.25">
      <c r="A11" s="85">
        <v>14495</v>
      </c>
      <c r="B11" t="s">
        <v>125</v>
      </c>
      <c r="C11" s="77" t="s">
        <v>126</v>
      </c>
      <c r="D11">
        <v>7</v>
      </c>
      <c r="E11">
        <v>2025</v>
      </c>
      <c r="F11" s="85" t="s">
        <v>127</v>
      </c>
      <c r="G11" s="85" t="s">
        <v>126</v>
      </c>
      <c r="H11" s="85" t="s">
        <v>128</v>
      </c>
      <c r="I11" s="85" t="s">
        <v>129</v>
      </c>
      <c r="J11" s="85" t="s">
        <v>130</v>
      </c>
      <c r="K11" s="85"/>
      <c r="L11" s="85"/>
      <c r="M11" s="85">
        <v>13</v>
      </c>
      <c r="N11" s="85" t="s">
        <v>131</v>
      </c>
      <c r="O11" s="85" t="s">
        <v>132</v>
      </c>
      <c r="P11" s="85" t="s">
        <v>133</v>
      </c>
      <c r="Q11" s="85" t="s">
        <v>134</v>
      </c>
      <c r="R11" s="85" t="s">
        <v>135</v>
      </c>
      <c r="S11" s="85" t="s">
        <v>136</v>
      </c>
      <c r="T11" s="86">
        <v>10</v>
      </c>
      <c r="U11" s="86">
        <v>110</v>
      </c>
      <c r="V11" s="86" t="s">
        <v>137</v>
      </c>
      <c r="W11" s="86">
        <v>110</v>
      </c>
      <c r="X11" s="86">
        <v>5</v>
      </c>
      <c r="Y11" s="86" t="s">
        <v>138</v>
      </c>
      <c r="Z11" s="86" t="s">
        <v>139</v>
      </c>
      <c r="AA11" s="86" t="s">
        <v>139</v>
      </c>
      <c r="AB11" s="86" t="s">
        <v>137</v>
      </c>
      <c r="AC11" s="86" t="s">
        <v>140</v>
      </c>
      <c r="AD11" s="86" t="s">
        <v>139</v>
      </c>
      <c r="AE11" s="86"/>
      <c r="AF11" s="86" t="s">
        <v>141</v>
      </c>
      <c r="AG11" s="86">
        <v>22</v>
      </c>
      <c r="AH11" s="86">
        <v>2</v>
      </c>
      <c r="AI11" s="86" t="s">
        <v>177</v>
      </c>
      <c r="AJ11" s="86" t="s">
        <v>11</v>
      </c>
      <c r="AK11" s="78">
        <v>110</v>
      </c>
      <c r="AL11" s="78">
        <v>22</v>
      </c>
      <c r="AM11" s="79">
        <v>5075</v>
      </c>
      <c r="AN11" s="79">
        <v>0</v>
      </c>
      <c r="AO11" s="79">
        <v>0</v>
      </c>
      <c r="AP11" s="79">
        <v>5582500</v>
      </c>
      <c r="AQ11" s="79">
        <v>880000</v>
      </c>
      <c r="AR11" s="79">
        <v>0</v>
      </c>
      <c r="AS11" s="79">
        <v>0</v>
      </c>
      <c r="AT11" s="79">
        <v>0</v>
      </c>
      <c r="AU11" s="80">
        <v>6462500</v>
      </c>
      <c r="AV11" s="78" t="s">
        <v>138</v>
      </c>
      <c r="AW11" s="84"/>
      <c r="AX11" s="78">
        <v>1</v>
      </c>
      <c r="AY11" s="78">
        <v>7</v>
      </c>
      <c r="AZ11" s="78"/>
      <c r="BA11" s="78"/>
      <c r="BB11" s="78"/>
      <c r="BC11" s="78"/>
      <c r="BD11" s="78"/>
      <c r="BE11" s="78"/>
      <c r="BF11" s="78"/>
      <c r="BG11" s="86">
        <v>7</v>
      </c>
      <c r="BH11" s="86">
        <v>7</v>
      </c>
      <c r="BI11" s="86">
        <v>5</v>
      </c>
      <c r="BJ11" s="86">
        <v>5</v>
      </c>
      <c r="BK11" s="86">
        <v>7</v>
      </c>
      <c r="BL11" s="78">
        <v>7</v>
      </c>
      <c r="BM11" s="82">
        <f>+(AX11*10%)+(AY11*10%)+((BG11*30%)*75%)+(((BH11*30%)*75%)+((BI11*20%)*75%)+((BJ11*10%)*75%)+((BK11*10%)*75%)+(BL11*5%))</f>
        <v>5.95</v>
      </c>
      <c r="BN11" s="83"/>
    </row>
    <row r="12" spans="1:66" x14ac:dyDescent="0.25">
      <c r="A12" s="85">
        <v>14495</v>
      </c>
      <c r="B12" t="s">
        <v>125</v>
      </c>
      <c r="C12" s="77" t="s">
        <v>126</v>
      </c>
      <c r="D12">
        <v>7</v>
      </c>
      <c r="E12">
        <v>2025</v>
      </c>
      <c r="F12" s="85" t="s">
        <v>127</v>
      </c>
      <c r="G12" s="85" t="s">
        <v>126</v>
      </c>
      <c r="H12" s="85" t="s">
        <v>128</v>
      </c>
      <c r="I12" s="85" t="s">
        <v>129</v>
      </c>
      <c r="J12" s="85" t="s">
        <v>130</v>
      </c>
      <c r="K12" s="85"/>
      <c r="L12" s="85"/>
      <c r="M12" s="86">
        <v>13</v>
      </c>
      <c r="N12" s="86" t="s">
        <v>131</v>
      </c>
      <c r="O12" s="86" t="s">
        <v>132</v>
      </c>
      <c r="P12" s="86" t="s">
        <v>133</v>
      </c>
      <c r="Q12" s="86" t="s">
        <v>134</v>
      </c>
      <c r="R12" s="86" t="s">
        <v>135</v>
      </c>
      <c r="S12" s="86" t="s">
        <v>136</v>
      </c>
      <c r="T12" s="86">
        <v>10</v>
      </c>
      <c r="U12" s="86">
        <v>110</v>
      </c>
      <c r="V12" s="86" t="s">
        <v>137</v>
      </c>
      <c r="W12" s="86">
        <v>110</v>
      </c>
      <c r="X12" s="86">
        <v>5</v>
      </c>
      <c r="Y12" s="86" t="s">
        <v>138</v>
      </c>
      <c r="Z12" s="86" t="s">
        <v>139</v>
      </c>
      <c r="AA12" s="86" t="s">
        <v>139</v>
      </c>
      <c r="AB12" s="86" t="s">
        <v>137</v>
      </c>
      <c r="AC12" s="86" t="s">
        <v>140</v>
      </c>
      <c r="AD12" s="86" t="s">
        <v>139</v>
      </c>
      <c r="AE12" s="86"/>
      <c r="AF12" s="86" t="s">
        <v>141</v>
      </c>
      <c r="AG12" s="86">
        <v>22</v>
      </c>
      <c r="AH12" s="86">
        <v>2</v>
      </c>
      <c r="AI12" s="86" t="s">
        <v>178</v>
      </c>
      <c r="AJ12" s="86" t="s">
        <v>13</v>
      </c>
      <c r="AK12" s="86">
        <v>110</v>
      </c>
      <c r="AL12" s="86">
        <v>22</v>
      </c>
      <c r="AM12" s="87">
        <v>5075</v>
      </c>
      <c r="AN12" s="87">
        <v>0</v>
      </c>
      <c r="AO12" s="87">
        <v>0</v>
      </c>
      <c r="AP12" s="87">
        <v>5582500</v>
      </c>
      <c r="AQ12" s="87">
        <v>880000</v>
      </c>
      <c r="AR12" s="87">
        <v>0</v>
      </c>
      <c r="AS12" s="87">
        <v>0</v>
      </c>
      <c r="AT12" s="87">
        <v>0</v>
      </c>
      <c r="AU12" s="88">
        <v>6462500</v>
      </c>
      <c r="AV12" s="78" t="s">
        <v>138</v>
      </c>
      <c r="AW12" s="81"/>
      <c r="AX12" s="78">
        <v>1</v>
      </c>
      <c r="AY12" s="78">
        <v>7</v>
      </c>
      <c r="AZ12" s="86"/>
      <c r="BA12" s="86"/>
      <c r="BB12" s="86"/>
      <c r="BC12" s="86"/>
      <c r="BD12" s="86"/>
      <c r="BE12" s="86"/>
      <c r="BF12" s="86"/>
      <c r="BG12" s="86">
        <v>7</v>
      </c>
      <c r="BH12" s="86">
        <v>7</v>
      </c>
      <c r="BI12" s="86">
        <v>7</v>
      </c>
      <c r="BJ12" s="86">
        <v>7</v>
      </c>
      <c r="BK12" s="86">
        <v>7</v>
      </c>
      <c r="BL12" s="86">
        <v>7</v>
      </c>
      <c r="BM12" s="89">
        <f>+(AX12*10%)+(AY12*10%)+((BG12*30%)*75%)+(((BH12*30%)*75%)+((BI12*20%)*75%)+((BJ12*10%)*75%)+((BK12*10%)*75%)+(BL12*5%))</f>
        <v>6.3999999999999995</v>
      </c>
      <c r="BN12" s="83"/>
    </row>
    <row r="13" spans="1:66" x14ac:dyDescent="0.25">
      <c r="A13" s="76">
        <v>15076</v>
      </c>
      <c r="B13" t="s">
        <v>125</v>
      </c>
      <c r="C13" s="77" t="s">
        <v>126</v>
      </c>
      <c r="D13">
        <v>7</v>
      </c>
      <c r="E13">
        <v>2025</v>
      </c>
      <c r="F13" s="76" t="s">
        <v>179</v>
      </c>
      <c r="G13" s="76" t="s">
        <v>180</v>
      </c>
      <c r="H13" s="76" t="s">
        <v>181</v>
      </c>
      <c r="I13" s="76" t="s">
        <v>182</v>
      </c>
      <c r="J13" s="76" t="s">
        <v>183</v>
      </c>
      <c r="K13" s="76" t="s">
        <v>184</v>
      </c>
      <c r="L13" s="76" t="s">
        <v>185</v>
      </c>
      <c r="M13" s="76">
        <v>5</v>
      </c>
      <c r="N13" s="76" t="s">
        <v>157</v>
      </c>
      <c r="O13" s="76" t="s">
        <v>186</v>
      </c>
      <c r="P13" s="76" t="s">
        <v>187</v>
      </c>
      <c r="Q13" s="76" t="s">
        <v>135</v>
      </c>
      <c r="R13" s="76" t="s">
        <v>134</v>
      </c>
      <c r="S13" s="76" t="s">
        <v>161</v>
      </c>
      <c r="T13" s="78">
        <v>20</v>
      </c>
      <c r="U13" s="78">
        <v>150</v>
      </c>
      <c r="V13" s="78">
        <v>15</v>
      </c>
      <c r="W13" s="78">
        <v>165</v>
      </c>
      <c r="X13" s="78">
        <v>6</v>
      </c>
      <c r="Y13" s="78" t="s">
        <v>138</v>
      </c>
      <c r="Z13" s="78" t="s">
        <v>138</v>
      </c>
      <c r="AA13" s="78" t="s">
        <v>137</v>
      </c>
      <c r="AB13" s="78" t="s">
        <v>137</v>
      </c>
      <c r="AC13" s="78" t="s">
        <v>188</v>
      </c>
      <c r="AD13" s="78" t="s">
        <v>139</v>
      </c>
      <c r="AE13" s="78"/>
      <c r="AF13" s="78" t="s">
        <v>164</v>
      </c>
      <c r="AG13" s="78">
        <v>28</v>
      </c>
      <c r="AH13" s="78">
        <v>3</v>
      </c>
      <c r="AI13" s="86" t="s">
        <v>178</v>
      </c>
      <c r="AJ13" s="86" t="s">
        <v>13</v>
      </c>
      <c r="AK13" s="78">
        <v>165</v>
      </c>
      <c r="AL13" s="78">
        <v>28</v>
      </c>
      <c r="AM13" s="79">
        <v>6373</v>
      </c>
      <c r="AN13" s="79">
        <v>0</v>
      </c>
      <c r="AO13" s="79">
        <v>0</v>
      </c>
      <c r="AP13" s="79">
        <v>21030900</v>
      </c>
      <c r="AQ13" s="79">
        <v>2240000</v>
      </c>
      <c r="AR13" s="79">
        <v>0</v>
      </c>
      <c r="AS13" s="79">
        <v>2800000</v>
      </c>
      <c r="AT13" s="79">
        <v>0</v>
      </c>
      <c r="AU13" s="80">
        <v>26070900</v>
      </c>
      <c r="AV13" s="78" t="s">
        <v>138</v>
      </c>
      <c r="AW13" s="84"/>
      <c r="AX13" s="78">
        <v>1</v>
      </c>
      <c r="AY13" s="78">
        <v>7</v>
      </c>
      <c r="AZ13" s="78"/>
      <c r="BA13" s="78"/>
      <c r="BB13" s="78"/>
      <c r="BC13" s="78"/>
      <c r="BD13" s="78"/>
      <c r="BE13" s="78"/>
      <c r="BF13" s="78"/>
      <c r="BG13" s="86">
        <v>7</v>
      </c>
      <c r="BH13" s="86">
        <v>7</v>
      </c>
      <c r="BI13" s="86">
        <v>7</v>
      </c>
      <c r="BJ13" s="86">
        <v>7</v>
      </c>
      <c r="BK13" s="86">
        <v>7</v>
      </c>
      <c r="BL13" s="78">
        <v>7</v>
      </c>
      <c r="BM13" s="82">
        <f>+(AX13*10%)+(AY13*10%)+((BG13*30%)*75%)+(((BH13*30%)*75%)+((BI13*20%)*75%)+((BJ13*10%)*75%)+((BK13*10%)*75%)+(BL13*5%))</f>
        <v>6.3999999999999995</v>
      </c>
      <c r="BN13" s="83"/>
    </row>
    <row r="14" spans="1:66" x14ac:dyDescent="0.25">
      <c r="A14" s="85">
        <v>14495</v>
      </c>
      <c r="B14" t="s">
        <v>125</v>
      </c>
      <c r="C14" s="77" t="s">
        <v>126</v>
      </c>
      <c r="D14">
        <v>7</v>
      </c>
      <c r="E14">
        <v>2025</v>
      </c>
      <c r="F14" s="85" t="s">
        <v>127</v>
      </c>
      <c r="G14" s="85" t="s">
        <v>126</v>
      </c>
      <c r="H14" s="85" t="s">
        <v>128</v>
      </c>
      <c r="I14" s="85" t="s">
        <v>129</v>
      </c>
      <c r="J14" s="85" t="s">
        <v>130</v>
      </c>
      <c r="K14" s="85"/>
      <c r="L14" s="85"/>
      <c r="M14" s="86">
        <v>13</v>
      </c>
      <c r="N14" s="86" t="s">
        <v>131</v>
      </c>
      <c r="O14" s="86" t="s">
        <v>132</v>
      </c>
      <c r="P14" s="86" t="s">
        <v>133</v>
      </c>
      <c r="Q14" s="86" t="s">
        <v>134</v>
      </c>
      <c r="R14" s="86" t="s">
        <v>135</v>
      </c>
      <c r="S14" s="86" t="s">
        <v>136</v>
      </c>
      <c r="T14" s="86">
        <v>10</v>
      </c>
      <c r="U14" s="86">
        <v>110</v>
      </c>
      <c r="V14" s="86" t="s">
        <v>137</v>
      </c>
      <c r="W14" s="86">
        <v>110</v>
      </c>
      <c r="X14" s="86">
        <v>5</v>
      </c>
      <c r="Y14" s="86" t="s">
        <v>138</v>
      </c>
      <c r="Z14" s="86" t="s">
        <v>139</v>
      </c>
      <c r="AA14" s="86" t="s">
        <v>139</v>
      </c>
      <c r="AB14" s="86" t="s">
        <v>137</v>
      </c>
      <c r="AC14" s="86" t="s">
        <v>140</v>
      </c>
      <c r="AD14" s="86" t="s">
        <v>139</v>
      </c>
      <c r="AE14" s="86"/>
      <c r="AF14" s="86" t="s">
        <v>141</v>
      </c>
      <c r="AG14" s="86">
        <v>22</v>
      </c>
      <c r="AH14" s="86">
        <v>2</v>
      </c>
      <c r="AI14" s="86" t="s">
        <v>189</v>
      </c>
      <c r="AJ14" s="86" t="s">
        <v>15</v>
      </c>
      <c r="AK14" s="86">
        <v>110</v>
      </c>
      <c r="AL14" s="86">
        <v>22</v>
      </c>
      <c r="AM14" s="87">
        <v>5075</v>
      </c>
      <c r="AN14" s="87">
        <v>0</v>
      </c>
      <c r="AO14" s="87">
        <v>0</v>
      </c>
      <c r="AP14" s="87">
        <v>5582500</v>
      </c>
      <c r="AQ14" s="87">
        <v>880000</v>
      </c>
      <c r="AR14" s="87">
        <v>0</v>
      </c>
      <c r="AS14" s="87">
        <v>0</v>
      </c>
      <c r="AT14" s="87">
        <v>0</v>
      </c>
      <c r="AU14" s="88">
        <v>6462500</v>
      </c>
      <c r="AV14" s="78" t="s">
        <v>138</v>
      </c>
      <c r="AW14" s="81"/>
      <c r="AX14" s="78">
        <v>1</v>
      </c>
      <c r="AY14" s="78">
        <v>7</v>
      </c>
      <c r="AZ14" s="86"/>
      <c r="BA14" s="86"/>
      <c r="BB14" s="86"/>
      <c r="BC14" s="86"/>
      <c r="BD14" s="86"/>
      <c r="BE14" s="86"/>
      <c r="BF14" s="86"/>
      <c r="BG14" s="86">
        <v>5</v>
      </c>
      <c r="BH14" s="86">
        <v>7</v>
      </c>
      <c r="BI14" s="86">
        <v>1</v>
      </c>
      <c r="BJ14" s="86">
        <v>1</v>
      </c>
      <c r="BK14" s="86">
        <v>5</v>
      </c>
      <c r="BL14" s="86">
        <v>7</v>
      </c>
      <c r="BM14" s="89">
        <f>+(AX14*10%)+(AY14*10%)+((BG14*30%)*75%)+(((BH14*30%)*75%)+((BI14*20%)*75%)+((BJ14*10%)*75%)+((BK14*10%)*75%)+(BL14*5%))</f>
        <v>4.45</v>
      </c>
      <c r="BN14" s="83"/>
    </row>
    <row r="15" spans="1:66" x14ac:dyDescent="0.25">
      <c r="A15" s="76">
        <v>17471</v>
      </c>
      <c r="B15" t="s">
        <v>125</v>
      </c>
      <c r="C15" s="77" t="s">
        <v>126</v>
      </c>
      <c r="D15">
        <v>7</v>
      </c>
      <c r="E15">
        <v>2025</v>
      </c>
      <c r="F15" s="76" t="s">
        <v>152</v>
      </c>
      <c r="G15" s="76" t="s">
        <v>153</v>
      </c>
      <c r="H15" s="76" t="s">
        <v>154</v>
      </c>
      <c r="I15" s="76" t="s">
        <v>190</v>
      </c>
      <c r="J15" s="76" t="s">
        <v>191</v>
      </c>
      <c r="K15" s="76"/>
      <c r="L15" s="76"/>
      <c r="M15" s="76">
        <v>14</v>
      </c>
      <c r="N15" s="76" t="s">
        <v>192</v>
      </c>
      <c r="O15" s="76" t="s">
        <v>193</v>
      </c>
      <c r="P15" s="76" t="s">
        <v>194</v>
      </c>
      <c r="Q15" s="76" t="s">
        <v>134</v>
      </c>
      <c r="R15" s="76" t="s">
        <v>135</v>
      </c>
      <c r="S15" s="76" t="s">
        <v>195</v>
      </c>
      <c r="T15" s="78">
        <v>15</v>
      </c>
      <c r="U15" s="78">
        <v>60</v>
      </c>
      <c r="V15" s="78">
        <v>0</v>
      </c>
      <c r="W15" s="78">
        <v>60</v>
      </c>
      <c r="X15" s="78">
        <v>3</v>
      </c>
      <c r="Y15" s="78" t="s">
        <v>138</v>
      </c>
      <c r="Z15" s="78" t="s">
        <v>138</v>
      </c>
      <c r="AA15" s="78" t="s">
        <v>139</v>
      </c>
      <c r="AB15" s="78" t="s">
        <v>196</v>
      </c>
      <c r="AC15" s="78" t="s">
        <v>197</v>
      </c>
      <c r="AD15" s="78" t="s">
        <v>138</v>
      </c>
      <c r="AE15" s="78" t="s">
        <v>198</v>
      </c>
      <c r="AF15" s="78" t="s">
        <v>199</v>
      </c>
      <c r="AG15" s="78">
        <v>20</v>
      </c>
      <c r="AH15" s="78">
        <v>2</v>
      </c>
      <c r="AI15" s="78" t="s">
        <v>200</v>
      </c>
      <c r="AJ15" s="78" t="s">
        <v>201</v>
      </c>
      <c r="AK15" s="78">
        <v>60</v>
      </c>
      <c r="AL15" s="78">
        <v>20</v>
      </c>
      <c r="AM15" s="79">
        <v>5075</v>
      </c>
      <c r="AN15" s="79">
        <v>0</v>
      </c>
      <c r="AO15" s="79">
        <v>65000</v>
      </c>
      <c r="AP15" s="79">
        <v>4567500</v>
      </c>
      <c r="AQ15" s="79">
        <v>1200000</v>
      </c>
      <c r="AR15" s="79">
        <v>0</v>
      </c>
      <c r="AS15" s="79">
        <v>1500000</v>
      </c>
      <c r="AT15" s="79">
        <v>975000</v>
      </c>
      <c r="AU15" s="80">
        <v>8242500</v>
      </c>
      <c r="AV15" s="78" t="s">
        <v>138</v>
      </c>
      <c r="AW15" s="84"/>
      <c r="AX15" s="78">
        <v>3</v>
      </c>
      <c r="AY15" s="78">
        <v>7</v>
      </c>
      <c r="AZ15" s="86">
        <v>7</v>
      </c>
      <c r="BA15" s="86">
        <v>7</v>
      </c>
      <c r="BB15" s="86">
        <v>7</v>
      </c>
      <c r="BC15" s="86">
        <v>7</v>
      </c>
      <c r="BD15" s="86">
        <v>7</v>
      </c>
      <c r="BE15" s="86">
        <v>7</v>
      </c>
      <c r="BF15" s="86">
        <v>7</v>
      </c>
      <c r="BG15" s="86">
        <v>7</v>
      </c>
      <c r="BH15" s="86">
        <v>7</v>
      </c>
      <c r="BI15" s="86">
        <v>5</v>
      </c>
      <c r="BJ15" s="86">
        <v>5</v>
      </c>
      <c r="BK15" s="86">
        <v>7</v>
      </c>
      <c r="BL15" s="78">
        <v>7</v>
      </c>
      <c r="BM15" s="78">
        <v>6.4</v>
      </c>
      <c r="BN15" s="94" t="s">
        <v>202</v>
      </c>
    </row>
    <row r="16" spans="1:66" x14ac:dyDescent="0.25">
      <c r="A16" s="85">
        <v>14495</v>
      </c>
      <c r="B16" t="s">
        <v>125</v>
      </c>
      <c r="C16" s="77" t="s">
        <v>126</v>
      </c>
      <c r="D16">
        <v>7</v>
      </c>
      <c r="E16">
        <v>2025</v>
      </c>
      <c r="F16" s="85" t="s">
        <v>127</v>
      </c>
      <c r="G16" s="85" t="s">
        <v>126</v>
      </c>
      <c r="H16" s="85" t="s">
        <v>128</v>
      </c>
      <c r="I16" s="85" t="s">
        <v>129</v>
      </c>
      <c r="J16" s="85" t="s">
        <v>130</v>
      </c>
      <c r="K16" s="85"/>
      <c r="L16" s="85"/>
      <c r="M16" s="85">
        <v>13</v>
      </c>
      <c r="N16" s="85" t="s">
        <v>131</v>
      </c>
      <c r="O16" s="85" t="s">
        <v>132</v>
      </c>
      <c r="P16" s="85" t="s">
        <v>133</v>
      </c>
      <c r="Q16" s="85" t="s">
        <v>134</v>
      </c>
      <c r="R16" s="85" t="s">
        <v>135</v>
      </c>
      <c r="S16" s="85" t="s">
        <v>136</v>
      </c>
      <c r="T16" s="86">
        <v>10</v>
      </c>
      <c r="U16" s="86">
        <v>110</v>
      </c>
      <c r="V16" s="86" t="s">
        <v>137</v>
      </c>
      <c r="W16" s="86">
        <v>110</v>
      </c>
      <c r="X16" s="86">
        <v>5</v>
      </c>
      <c r="Y16" s="86" t="s">
        <v>138</v>
      </c>
      <c r="Z16" s="86" t="s">
        <v>139</v>
      </c>
      <c r="AA16" s="86" t="s">
        <v>139</v>
      </c>
      <c r="AB16" s="86" t="s">
        <v>137</v>
      </c>
      <c r="AC16" s="86" t="s">
        <v>140</v>
      </c>
      <c r="AD16" s="86" t="s">
        <v>139</v>
      </c>
      <c r="AE16" s="86"/>
      <c r="AF16" s="86" t="s">
        <v>141</v>
      </c>
      <c r="AG16" s="86">
        <v>22</v>
      </c>
      <c r="AH16" s="86">
        <v>2</v>
      </c>
      <c r="AI16" s="78" t="s">
        <v>200</v>
      </c>
      <c r="AJ16" s="86" t="s">
        <v>201</v>
      </c>
      <c r="AK16" s="86">
        <v>110</v>
      </c>
      <c r="AL16" s="86">
        <v>22</v>
      </c>
      <c r="AM16" s="87">
        <v>5075</v>
      </c>
      <c r="AN16" s="87">
        <v>0</v>
      </c>
      <c r="AO16" s="87">
        <v>0</v>
      </c>
      <c r="AP16" s="87">
        <v>5582500</v>
      </c>
      <c r="AQ16" s="87">
        <v>880000</v>
      </c>
      <c r="AR16" s="87">
        <v>0</v>
      </c>
      <c r="AS16" s="87">
        <v>0</v>
      </c>
      <c r="AT16" s="87">
        <v>0</v>
      </c>
      <c r="AU16" s="88">
        <v>6462500</v>
      </c>
      <c r="AV16" s="78" t="s">
        <v>138</v>
      </c>
      <c r="AW16" s="81"/>
      <c r="AX16" s="78">
        <v>3</v>
      </c>
      <c r="AY16" s="78">
        <v>7</v>
      </c>
      <c r="AZ16" s="86"/>
      <c r="BA16" s="86"/>
      <c r="BB16" s="86"/>
      <c r="BC16" s="86"/>
      <c r="BD16" s="86"/>
      <c r="BE16" s="86"/>
      <c r="BF16" s="86"/>
      <c r="BG16" s="86">
        <v>7</v>
      </c>
      <c r="BH16" s="86">
        <v>7</v>
      </c>
      <c r="BI16" s="86">
        <v>5</v>
      </c>
      <c r="BJ16" s="86">
        <v>5</v>
      </c>
      <c r="BK16" s="86">
        <v>7</v>
      </c>
      <c r="BL16" s="86">
        <v>7</v>
      </c>
      <c r="BM16" s="89">
        <f>+(AX16*10%)+(AY16*10%)+((BG16*30%)*75%)+(((BH16*30%)*75%)+((BI16*20%)*75%)+((BJ16*10%)*75%)+((BK16*10%)*75%)+(BL16*5%))</f>
        <v>6.15</v>
      </c>
      <c r="BN16" s="94" t="s">
        <v>202</v>
      </c>
    </row>
    <row r="17" spans="1:66" x14ac:dyDescent="0.25">
      <c r="A17" s="76">
        <v>17570</v>
      </c>
      <c r="B17" t="s">
        <v>125</v>
      </c>
      <c r="C17" s="77" t="s">
        <v>126</v>
      </c>
      <c r="D17">
        <v>7</v>
      </c>
      <c r="E17">
        <v>2025</v>
      </c>
      <c r="F17" s="76" t="s">
        <v>167</v>
      </c>
      <c r="G17" s="76" t="s">
        <v>153</v>
      </c>
      <c r="H17" s="76" t="s">
        <v>154</v>
      </c>
      <c r="I17" s="76" t="s">
        <v>203</v>
      </c>
      <c r="J17" s="76" t="s">
        <v>204</v>
      </c>
      <c r="K17" s="76"/>
      <c r="L17" s="76"/>
      <c r="M17" s="76">
        <v>12</v>
      </c>
      <c r="N17" s="76" t="s">
        <v>147</v>
      </c>
      <c r="O17" s="76" t="s">
        <v>205</v>
      </c>
      <c r="P17" s="76" t="s">
        <v>159</v>
      </c>
      <c r="Q17" s="76" t="s">
        <v>134</v>
      </c>
      <c r="R17" s="76" t="s">
        <v>135</v>
      </c>
      <c r="S17" s="76" t="s">
        <v>206</v>
      </c>
      <c r="T17" s="78">
        <v>10</v>
      </c>
      <c r="U17" s="78">
        <v>160</v>
      </c>
      <c r="V17" s="78">
        <v>0</v>
      </c>
      <c r="W17" s="78">
        <v>160</v>
      </c>
      <c r="X17" s="78">
        <v>4</v>
      </c>
      <c r="Y17" s="78" t="s">
        <v>138</v>
      </c>
      <c r="Z17" s="78" t="s">
        <v>138</v>
      </c>
      <c r="AA17" s="78" t="s">
        <v>139</v>
      </c>
      <c r="AB17" s="78" t="s">
        <v>137</v>
      </c>
      <c r="AC17" s="78" t="s">
        <v>207</v>
      </c>
      <c r="AD17" s="78" t="s">
        <v>138</v>
      </c>
      <c r="AE17" s="78" t="s">
        <v>208</v>
      </c>
      <c r="AF17" s="78" t="s">
        <v>209</v>
      </c>
      <c r="AG17" s="78">
        <v>40</v>
      </c>
      <c r="AH17" s="78">
        <v>3</v>
      </c>
      <c r="AI17" s="86" t="s">
        <v>210</v>
      </c>
      <c r="AJ17" s="86" t="s">
        <v>21</v>
      </c>
      <c r="AK17" s="78">
        <v>160</v>
      </c>
      <c r="AL17" s="78">
        <v>40</v>
      </c>
      <c r="AM17" s="79">
        <v>7000</v>
      </c>
      <c r="AN17" s="79">
        <v>0</v>
      </c>
      <c r="AO17" s="79">
        <v>60000</v>
      </c>
      <c r="AP17" s="79">
        <v>11200000</v>
      </c>
      <c r="AQ17" s="79">
        <v>1600000</v>
      </c>
      <c r="AR17" s="79">
        <v>0</v>
      </c>
      <c r="AS17" s="79">
        <v>2000000</v>
      </c>
      <c r="AT17" s="79">
        <v>600000</v>
      </c>
      <c r="AU17" s="80">
        <v>15400000</v>
      </c>
      <c r="AV17" s="78" t="s">
        <v>138</v>
      </c>
      <c r="AW17" s="84"/>
      <c r="AX17" s="78">
        <v>3</v>
      </c>
      <c r="AY17" s="78">
        <v>7</v>
      </c>
      <c r="AZ17" s="78"/>
      <c r="BA17" s="78"/>
      <c r="BB17" s="78"/>
      <c r="BC17" s="78"/>
      <c r="BD17" s="78"/>
      <c r="BE17" s="78"/>
      <c r="BF17" s="78"/>
      <c r="BG17" s="78">
        <v>7</v>
      </c>
      <c r="BH17" s="78">
        <v>7</v>
      </c>
      <c r="BI17" s="78">
        <v>7</v>
      </c>
      <c r="BJ17" s="78">
        <v>7</v>
      </c>
      <c r="BK17" s="78">
        <v>7</v>
      </c>
      <c r="BL17" s="82">
        <v>6.4</v>
      </c>
      <c r="BM17" s="82">
        <f>+(AX17*10%)+(AY17*10%)+((BG17*30%)*75%)+(((BH17*30%)*75%)+((BI17*20%)*75%)+((BJ17*10%)*75%)+((BK17*10%)*75%)+(BL17*5%))</f>
        <v>6.57</v>
      </c>
      <c r="BN17" s="94"/>
    </row>
    <row r="18" spans="1:66" x14ac:dyDescent="0.25">
      <c r="A18" s="85">
        <v>17471</v>
      </c>
      <c r="B18" t="s">
        <v>125</v>
      </c>
      <c r="C18" s="77" t="s">
        <v>126</v>
      </c>
      <c r="D18">
        <v>7</v>
      </c>
      <c r="E18">
        <v>2025</v>
      </c>
      <c r="F18" s="85" t="s">
        <v>152</v>
      </c>
      <c r="G18" s="85" t="s">
        <v>153</v>
      </c>
      <c r="H18" s="85" t="s">
        <v>154</v>
      </c>
      <c r="I18" s="85" t="s">
        <v>190</v>
      </c>
      <c r="J18" s="85" t="s">
        <v>191</v>
      </c>
      <c r="K18" s="85"/>
      <c r="L18" s="85"/>
      <c r="M18" s="85">
        <v>14</v>
      </c>
      <c r="N18" s="85" t="s">
        <v>192</v>
      </c>
      <c r="O18" s="85" t="s">
        <v>193</v>
      </c>
      <c r="P18" s="85" t="s">
        <v>194</v>
      </c>
      <c r="Q18" s="85" t="s">
        <v>134</v>
      </c>
      <c r="R18" s="85" t="s">
        <v>135</v>
      </c>
      <c r="S18" s="85" t="s">
        <v>195</v>
      </c>
      <c r="T18" s="86">
        <v>15</v>
      </c>
      <c r="U18" s="86">
        <v>60</v>
      </c>
      <c r="V18" s="86">
        <v>0</v>
      </c>
      <c r="W18" s="86">
        <v>60</v>
      </c>
      <c r="X18" s="86">
        <v>3</v>
      </c>
      <c r="Y18" s="86" t="s">
        <v>138</v>
      </c>
      <c r="Z18" s="86" t="s">
        <v>138</v>
      </c>
      <c r="AA18" s="86" t="s">
        <v>139</v>
      </c>
      <c r="AB18" s="86" t="s">
        <v>196</v>
      </c>
      <c r="AC18" s="86" t="s">
        <v>197</v>
      </c>
      <c r="AD18" s="86" t="s">
        <v>138</v>
      </c>
      <c r="AE18" s="86" t="s">
        <v>198</v>
      </c>
      <c r="AF18" s="86" t="s">
        <v>199</v>
      </c>
      <c r="AG18" s="86">
        <v>20</v>
      </c>
      <c r="AH18" s="86">
        <v>2</v>
      </c>
      <c r="AI18" s="78" t="s">
        <v>211</v>
      </c>
      <c r="AJ18" s="78" t="s">
        <v>23</v>
      </c>
      <c r="AK18" s="86">
        <v>60</v>
      </c>
      <c r="AL18" s="86">
        <v>20</v>
      </c>
      <c r="AM18" s="87">
        <v>5075</v>
      </c>
      <c r="AN18" s="87">
        <v>0</v>
      </c>
      <c r="AO18" s="87">
        <v>60000</v>
      </c>
      <c r="AP18" s="87">
        <v>4567500</v>
      </c>
      <c r="AQ18" s="87">
        <v>1200000</v>
      </c>
      <c r="AR18" s="87">
        <v>0</v>
      </c>
      <c r="AS18" s="87">
        <v>1500000</v>
      </c>
      <c r="AT18" s="87">
        <v>900000</v>
      </c>
      <c r="AU18" s="88">
        <v>8167500</v>
      </c>
      <c r="AV18" s="78" t="s">
        <v>138</v>
      </c>
      <c r="AW18" s="81"/>
      <c r="AX18" s="78">
        <v>7</v>
      </c>
      <c r="AY18" s="78">
        <v>7</v>
      </c>
      <c r="AZ18" s="86">
        <v>7</v>
      </c>
      <c r="BA18" s="86">
        <v>7</v>
      </c>
      <c r="BB18" s="86">
        <v>7</v>
      </c>
      <c r="BC18" s="86">
        <v>7</v>
      </c>
      <c r="BD18" s="86">
        <v>7</v>
      </c>
      <c r="BE18" s="86">
        <v>7</v>
      </c>
      <c r="BF18" s="86">
        <v>7</v>
      </c>
      <c r="BG18" s="78">
        <v>7</v>
      </c>
      <c r="BH18" s="78">
        <v>7</v>
      </c>
      <c r="BI18" s="78">
        <v>7</v>
      </c>
      <c r="BJ18" s="78">
        <v>7</v>
      </c>
      <c r="BK18" s="78">
        <v>7</v>
      </c>
      <c r="BL18" s="86">
        <v>7</v>
      </c>
      <c r="BM18" s="89">
        <v>7</v>
      </c>
      <c r="BN18" s="94"/>
    </row>
    <row r="19" spans="1:66" x14ac:dyDescent="0.25">
      <c r="A19" s="76">
        <v>46016</v>
      </c>
      <c r="B19" t="s">
        <v>125</v>
      </c>
      <c r="C19" s="77" t="s">
        <v>126</v>
      </c>
      <c r="D19">
        <v>7</v>
      </c>
      <c r="E19">
        <v>2025</v>
      </c>
      <c r="F19" s="76" t="s">
        <v>167</v>
      </c>
      <c r="G19" s="76" t="s">
        <v>153</v>
      </c>
      <c r="H19" s="76" t="s">
        <v>154</v>
      </c>
      <c r="I19" s="76" t="s">
        <v>168</v>
      </c>
      <c r="J19" s="76" t="s">
        <v>169</v>
      </c>
      <c r="K19" s="76" t="s">
        <v>170</v>
      </c>
      <c r="L19" s="76" t="s">
        <v>171</v>
      </c>
      <c r="M19" s="76">
        <v>5</v>
      </c>
      <c r="N19" s="76" t="s">
        <v>157</v>
      </c>
      <c r="O19" s="76" t="s">
        <v>172</v>
      </c>
      <c r="P19" s="76" t="s">
        <v>173</v>
      </c>
      <c r="Q19" s="76" t="s">
        <v>134</v>
      </c>
      <c r="R19" s="76" t="s">
        <v>135</v>
      </c>
      <c r="S19" s="76" t="s">
        <v>174</v>
      </c>
      <c r="T19" s="78">
        <v>10</v>
      </c>
      <c r="U19" s="78">
        <v>85</v>
      </c>
      <c r="V19" s="78">
        <v>12</v>
      </c>
      <c r="W19" s="78">
        <v>97</v>
      </c>
      <c r="X19" s="78">
        <v>4</v>
      </c>
      <c r="Y19" s="78" t="s">
        <v>138</v>
      </c>
      <c r="Z19" s="78" t="s">
        <v>138</v>
      </c>
      <c r="AA19" s="78" t="s">
        <v>139</v>
      </c>
      <c r="AB19" s="78"/>
      <c r="AC19" s="78" t="s">
        <v>175</v>
      </c>
      <c r="AD19" s="78" t="s">
        <v>139</v>
      </c>
      <c r="AE19" s="78"/>
      <c r="AF19" s="78" t="s">
        <v>164</v>
      </c>
      <c r="AG19" s="78">
        <v>25</v>
      </c>
      <c r="AH19" s="78">
        <v>2</v>
      </c>
      <c r="AI19" s="78" t="s">
        <v>211</v>
      </c>
      <c r="AJ19" s="78" t="s">
        <v>23</v>
      </c>
      <c r="AK19" s="78">
        <v>97</v>
      </c>
      <c r="AL19" s="78">
        <v>25</v>
      </c>
      <c r="AM19" s="79">
        <v>6372</v>
      </c>
      <c r="AN19" s="79">
        <v>0</v>
      </c>
      <c r="AO19" s="79">
        <v>0</v>
      </c>
      <c r="AP19" s="79">
        <v>6180840</v>
      </c>
      <c r="AQ19" s="79">
        <v>1000000</v>
      </c>
      <c r="AR19" s="79">
        <v>0</v>
      </c>
      <c r="AS19" s="79">
        <v>1250000</v>
      </c>
      <c r="AT19" s="79">
        <v>0</v>
      </c>
      <c r="AU19" s="80">
        <v>8430840</v>
      </c>
      <c r="AV19" s="78" t="s">
        <v>138</v>
      </c>
      <c r="AW19" s="84"/>
      <c r="AX19" s="78">
        <v>7</v>
      </c>
      <c r="AY19" s="78">
        <v>7</v>
      </c>
      <c r="AZ19" s="78"/>
      <c r="BA19" s="78"/>
      <c r="BB19" s="78"/>
      <c r="BC19" s="78"/>
      <c r="BD19" s="78"/>
      <c r="BE19" s="78"/>
      <c r="BF19" s="78"/>
      <c r="BG19" s="78">
        <v>7</v>
      </c>
      <c r="BH19" s="78">
        <v>7</v>
      </c>
      <c r="BI19" s="78">
        <v>7</v>
      </c>
      <c r="BJ19" s="78">
        <v>7</v>
      </c>
      <c r="BK19" s="78">
        <v>7</v>
      </c>
      <c r="BL19" s="82">
        <v>5.6</v>
      </c>
      <c r="BM19" s="82">
        <f>+(AX19*10%)+(AY19*10%)+((BG19*30%)*75%)+(((BH19*30%)*75%)+((BI19*20%)*75%)+((BJ19*10%)*75%)+((BK19*10%)*75%)+(BL19*5%))</f>
        <v>6.93</v>
      </c>
      <c r="BN19" s="94"/>
    </row>
    <row r="20" spans="1:66" x14ac:dyDescent="0.25">
      <c r="A20" s="85">
        <v>17683</v>
      </c>
      <c r="B20" t="s">
        <v>125</v>
      </c>
      <c r="C20" s="77" t="s">
        <v>126</v>
      </c>
      <c r="D20">
        <v>7</v>
      </c>
      <c r="E20">
        <v>2025</v>
      </c>
      <c r="F20" s="85" t="s">
        <v>152</v>
      </c>
      <c r="G20" s="85" t="s">
        <v>153</v>
      </c>
      <c r="H20" s="85" t="s">
        <v>154</v>
      </c>
      <c r="I20" s="85" t="s">
        <v>212</v>
      </c>
      <c r="J20" s="85" t="s">
        <v>213</v>
      </c>
      <c r="K20" s="85" t="s">
        <v>214</v>
      </c>
      <c r="L20" s="85" t="s">
        <v>215</v>
      </c>
      <c r="M20" s="85">
        <v>10</v>
      </c>
      <c r="N20" s="85" t="s">
        <v>216</v>
      </c>
      <c r="O20" s="85" t="s">
        <v>217</v>
      </c>
      <c r="P20" s="85" t="s">
        <v>159</v>
      </c>
      <c r="Q20" s="85" t="s">
        <v>134</v>
      </c>
      <c r="R20" s="85" t="s">
        <v>160</v>
      </c>
      <c r="S20" s="85" t="s">
        <v>136</v>
      </c>
      <c r="T20" s="85">
        <v>15</v>
      </c>
      <c r="U20" s="85">
        <v>150</v>
      </c>
      <c r="V20" s="85">
        <v>8</v>
      </c>
      <c r="W20" s="85">
        <v>158</v>
      </c>
      <c r="X20" s="85">
        <v>4</v>
      </c>
      <c r="Y20" s="85" t="s">
        <v>138</v>
      </c>
      <c r="Z20" s="85" t="s">
        <v>138</v>
      </c>
      <c r="AA20" s="85" t="s">
        <v>139</v>
      </c>
      <c r="AB20" s="86"/>
      <c r="AC20" s="85" t="s">
        <v>218</v>
      </c>
      <c r="AD20" s="85" t="s">
        <v>138</v>
      </c>
      <c r="AE20" s="85" t="s">
        <v>219</v>
      </c>
      <c r="AF20" s="85" t="s">
        <v>199</v>
      </c>
      <c r="AG20" s="85">
        <v>49</v>
      </c>
      <c r="AH20" s="85">
        <v>3</v>
      </c>
      <c r="AI20" s="85" t="s">
        <v>220</v>
      </c>
      <c r="AJ20" s="81" t="s">
        <v>25</v>
      </c>
      <c r="AK20" s="85">
        <v>158</v>
      </c>
      <c r="AL20" s="85">
        <v>49</v>
      </c>
      <c r="AM20" s="88">
        <v>7694</v>
      </c>
      <c r="AN20" s="88">
        <v>0</v>
      </c>
      <c r="AO20" s="88">
        <v>60000</v>
      </c>
      <c r="AP20" s="88">
        <v>18234780</v>
      </c>
      <c r="AQ20" s="88">
        <v>2940000</v>
      </c>
      <c r="AR20" s="88">
        <v>0</v>
      </c>
      <c r="AS20" s="88">
        <v>3675000</v>
      </c>
      <c r="AT20" s="88">
        <v>900000</v>
      </c>
      <c r="AU20" s="88">
        <v>25749780</v>
      </c>
      <c r="AV20" s="86" t="s">
        <v>139</v>
      </c>
      <c r="AW20" s="81" t="s">
        <v>221</v>
      </c>
      <c r="AX20" s="78"/>
      <c r="AY20" s="78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9"/>
      <c r="BN20" s="94" t="s">
        <v>222</v>
      </c>
    </row>
    <row r="21" spans="1:66" x14ac:dyDescent="0.25">
      <c r="A21" s="76">
        <v>14618</v>
      </c>
      <c r="B21" t="s">
        <v>125</v>
      </c>
      <c r="C21" s="77" t="s">
        <v>126</v>
      </c>
      <c r="D21">
        <v>7</v>
      </c>
      <c r="E21">
        <v>2025</v>
      </c>
      <c r="F21" s="76" t="s">
        <v>152</v>
      </c>
      <c r="G21" s="76" t="s">
        <v>153</v>
      </c>
      <c r="H21" s="76" t="s">
        <v>154</v>
      </c>
      <c r="I21" s="76" t="s">
        <v>223</v>
      </c>
      <c r="J21" s="76" t="s">
        <v>224</v>
      </c>
      <c r="K21" s="76"/>
      <c r="L21" s="76"/>
      <c r="M21" s="76">
        <v>8</v>
      </c>
      <c r="N21" s="76" t="s">
        <v>225</v>
      </c>
      <c r="O21" s="76" t="s">
        <v>226</v>
      </c>
      <c r="P21" s="76" t="s">
        <v>159</v>
      </c>
      <c r="Q21" s="76" t="s">
        <v>134</v>
      </c>
      <c r="R21" s="76" t="s">
        <v>160</v>
      </c>
      <c r="S21" s="76" t="s">
        <v>136</v>
      </c>
      <c r="T21" s="76">
        <v>15</v>
      </c>
      <c r="U21" s="76">
        <v>200</v>
      </c>
      <c r="V21" s="76">
        <v>0</v>
      </c>
      <c r="W21" s="76">
        <v>200</v>
      </c>
      <c r="X21" s="76">
        <v>5</v>
      </c>
      <c r="Y21" s="76" t="s">
        <v>138</v>
      </c>
      <c r="Z21" s="76" t="s">
        <v>138</v>
      </c>
      <c r="AA21" s="76" t="s">
        <v>139</v>
      </c>
      <c r="AB21" s="78"/>
      <c r="AC21" s="76" t="s">
        <v>227</v>
      </c>
      <c r="AD21" s="76" t="s">
        <v>138</v>
      </c>
      <c r="AE21" s="85" t="s">
        <v>228</v>
      </c>
      <c r="AF21" s="76" t="s">
        <v>164</v>
      </c>
      <c r="AG21" s="76">
        <v>59</v>
      </c>
      <c r="AH21" s="76">
        <v>3</v>
      </c>
      <c r="AI21" s="76" t="s">
        <v>229</v>
      </c>
      <c r="AJ21" s="84" t="s">
        <v>27</v>
      </c>
      <c r="AK21" s="76">
        <v>200</v>
      </c>
      <c r="AL21" s="76">
        <v>59</v>
      </c>
      <c r="AM21" s="80">
        <v>7400</v>
      </c>
      <c r="AN21" s="80">
        <v>0</v>
      </c>
      <c r="AO21" s="80">
        <v>64000</v>
      </c>
      <c r="AP21" s="80">
        <v>22200000</v>
      </c>
      <c r="AQ21" s="80">
        <v>3540000</v>
      </c>
      <c r="AR21" s="80">
        <v>0</v>
      </c>
      <c r="AS21" s="80">
        <v>4425000</v>
      </c>
      <c r="AT21" s="80">
        <v>960000</v>
      </c>
      <c r="AU21" s="80">
        <v>31125000</v>
      </c>
      <c r="AV21" s="91" t="s">
        <v>139</v>
      </c>
      <c r="AW21" s="92" t="s">
        <v>230</v>
      </c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82"/>
      <c r="BN21" s="94"/>
    </row>
    <row r="22" spans="1:66" x14ac:dyDescent="0.25">
      <c r="A22" s="85">
        <v>14495</v>
      </c>
      <c r="B22" t="s">
        <v>125</v>
      </c>
      <c r="C22" s="77" t="s">
        <v>126</v>
      </c>
      <c r="D22">
        <v>7</v>
      </c>
      <c r="E22">
        <v>2025</v>
      </c>
      <c r="F22" s="85" t="s">
        <v>127</v>
      </c>
      <c r="G22" s="85" t="s">
        <v>126</v>
      </c>
      <c r="H22" s="85" t="s">
        <v>128</v>
      </c>
      <c r="I22" s="85" t="s">
        <v>129</v>
      </c>
      <c r="J22" s="85" t="s">
        <v>130</v>
      </c>
      <c r="K22" s="85"/>
      <c r="L22" s="85"/>
      <c r="M22" s="85">
        <v>13</v>
      </c>
      <c r="N22" s="85" t="s">
        <v>131</v>
      </c>
      <c r="O22" s="85" t="s">
        <v>132</v>
      </c>
      <c r="P22" s="85" t="s">
        <v>133</v>
      </c>
      <c r="Q22" s="85" t="s">
        <v>134</v>
      </c>
      <c r="R22" s="85" t="s">
        <v>135</v>
      </c>
      <c r="S22" s="85" t="s">
        <v>136</v>
      </c>
      <c r="T22" s="86">
        <v>10</v>
      </c>
      <c r="U22" s="86">
        <v>110</v>
      </c>
      <c r="V22" s="86" t="s">
        <v>137</v>
      </c>
      <c r="W22" s="86">
        <v>110</v>
      </c>
      <c r="X22" s="86">
        <v>5</v>
      </c>
      <c r="Y22" s="86" t="s">
        <v>138</v>
      </c>
      <c r="Z22" s="86" t="s">
        <v>139</v>
      </c>
      <c r="AA22" s="86" t="s">
        <v>139</v>
      </c>
      <c r="AB22" s="86" t="s">
        <v>137</v>
      </c>
      <c r="AC22" s="86" t="s">
        <v>140</v>
      </c>
      <c r="AD22" s="86" t="s">
        <v>139</v>
      </c>
      <c r="AE22" s="86"/>
      <c r="AF22" s="86" t="s">
        <v>141</v>
      </c>
      <c r="AG22" s="86">
        <v>22</v>
      </c>
      <c r="AH22" s="86">
        <v>2</v>
      </c>
      <c r="AI22" s="86" t="s">
        <v>231</v>
      </c>
      <c r="AJ22" s="86" t="s">
        <v>29</v>
      </c>
      <c r="AK22" s="86">
        <v>110</v>
      </c>
      <c r="AL22" s="86">
        <v>22</v>
      </c>
      <c r="AM22" s="87">
        <v>5075</v>
      </c>
      <c r="AN22" s="87">
        <v>0</v>
      </c>
      <c r="AO22" s="87">
        <v>0</v>
      </c>
      <c r="AP22" s="87">
        <v>5582500</v>
      </c>
      <c r="AQ22" s="87">
        <v>880000</v>
      </c>
      <c r="AR22" s="87">
        <v>0</v>
      </c>
      <c r="AS22" s="87">
        <v>0</v>
      </c>
      <c r="AT22" s="87">
        <v>0</v>
      </c>
      <c r="AU22" s="88">
        <v>6462500</v>
      </c>
      <c r="AV22" s="78" t="s">
        <v>138</v>
      </c>
      <c r="AW22" s="81"/>
      <c r="AX22" s="78">
        <v>3</v>
      </c>
      <c r="AY22" s="78">
        <v>7</v>
      </c>
      <c r="AZ22" s="86"/>
      <c r="BA22" s="86"/>
      <c r="BB22" s="86"/>
      <c r="BC22" s="86"/>
      <c r="BD22" s="86"/>
      <c r="BE22" s="86"/>
      <c r="BF22" s="86"/>
      <c r="BG22" s="86">
        <v>7</v>
      </c>
      <c r="BH22" s="86">
        <v>7</v>
      </c>
      <c r="BI22" s="86">
        <v>7</v>
      </c>
      <c r="BJ22" s="86">
        <v>7</v>
      </c>
      <c r="BK22" s="86">
        <v>7</v>
      </c>
      <c r="BL22" s="86">
        <v>7</v>
      </c>
      <c r="BM22" s="89">
        <f>+(AX22*10%)+(AY22*10%)+((BG22*30%)*75%)+(((BH22*30%)*75%)+((BI22*20%)*75%)+((BJ22*10%)*75%)+((BK22*10%)*75%)+(BL22*5%))</f>
        <v>6.6</v>
      </c>
      <c r="BN22" s="94"/>
    </row>
    <row r="23" spans="1:66" x14ac:dyDescent="0.25">
      <c r="A23" s="76">
        <v>17570</v>
      </c>
      <c r="B23" t="s">
        <v>125</v>
      </c>
      <c r="C23" s="77" t="s">
        <v>126</v>
      </c>
      <c r="D23">
        <v>7</v>
      </c>
      <c r="E23">
        <v>2025</v>
      </c>
      <c r="F23" s="76" t="s">
        <v>167</v>
      </c>
      <c r="G23" s="76" t="s">
        <v>153</v>
      </c>
      <c r="H23" s="76" t="s">
        <v>154</v>
      </c>
      <c r="I23" s="76" t="s">
        <v>203</v>
      </c>
      <c r="J23" s="76" t="s">
        <v>204</v>
      </c>
      <c r="K23" s="76"/>
      <c r="L23" s="76"/>
      <c r="M23" s="76">
        <v>12</v>
      </c>
      <c r="N23" s="76" t="s">
        <v>147</v>
      </c>
      <c r="O23" s="76" t="s">
        <v>205</v>
      </c>
      <c r="P23" s="76" t="s">
        <v>159</v>
      </c>
      <c r="Q23" s="76" t="s">
        <v>134</v>
      </c>
      <c r="R23" s="76" t="s">
        <v>135</v>
      </c>
      <c r="S23" s="76" t="s">
        <v>206</v>
      </c>
      <c r="T23" s="78">
        <v>10</v>
      </c>
      <c r="U23" s="78">
        <v>160</v>
      </c>
      <c r="V23" s="78">
        <v>0</v>
      </c>
      <c r="W23" s="78">
        <v>160</v>
      </c>
      <c r="X23" s="78">
        <v>4</v>
      </c>
      <c r="Y23" s="78" t="s">
        <v>138</v>
      </c>
      <c r="Z23" s="78" t="s">
        <v>138</v>
      </c>
      <c r="AA23" s="78" t="s">
        <v>139</v>
      </c>
      <c r="AB23" s="78" t="s">
        <v>137</v>
      </c>
      <c r="AC23" s="78" t="s">
        <v>207</v>
      </c>
      <c r="AD23" s="78" t="s">
        <v>138</v>
      </c>
      <c r="AE23" s="78" t="s">
        <v>208</v>
      </c>
      <c r="AF23" s="78" t="s">
        <v>209</v>
      </c>
      <c r="AG23" s="78">
        <v>40</v>
      </c>
      <c r="AH23" s="78">
        <v>3</v>
      </c>
      <c r="AI23" s="86" t="s">
        <v>231</v>
      </c>
      <c r="AJ23" s="86" t="s">
        <v>29</v>
      </c>
      <c r="AK23" s="78">
        <v>160</v>
      </c>
      <c r="AL23" s="78">
        <v>40</v>
      </c>
      <c r="AM23" s="79">
        <v>6373</v>
      </c>
      <c r="AN23" s="79">
        <v>0</v>
      </c>
      <c r="AO23" s="79">
        <v>60000</v>
      </c>
      <c r="AP23" s="79">
        <v>10196800</v>
      </c>
      <c r="AQ23" s="79">
        <v>1600000</v>
      </c>
      <c r="AR23" s="79">
        <v>0</v>
      </c>
      <c r="AS23" s="79">
        <v>2000000</v>
      </c>
      <c r="AT23" s="79">
        <v>600000</v>
      </c>
      <c r="AU23" s="80">
        <v>14396800</v>
      </c>
      <c r="AV23" s="78" t="s">
        <v>138</v>
      </c>
      <c r="AW23" s="84"/>
      <c r="AX23" s="78">
        <v>3</v>
      </c>
      <c r="AY23" s="78">
        <v>7</v>
      </c>
      <c r="AZ23" s="78"/>
      <c r="BA23" s="78"/>
      <c r="BB23" s="78"/>
      <c r="BC23" s="78"/>
      <c r="BD23" s="78"/>
      <c r="BE23" s="78"/>
      <c r="BF23" s="78"/>
      <c r="BG23" s="78">
        <v>7</v>
      </c>
      <c r="BH23" s="78">
        <v>7</v>
      </c>
      <c r="BI23" s="78">
        <v>7</v>
      </c>
      <c r="BJ23" s="78">
        <v>7</v>
      </c>
      <c r="BK23" s="78">
        <v>7</v>
      </c>
      <c r="BL23" s="78">
        <v>7</v>
      </c>
      <c r="BM23" s="82">
        <f>+(AX23*10%)+(AY23*10%)+((BG23*30%)*75%)+(((BH23*30%)*75%)+((BI23*20%)*75%)+((BJ23*10%)*75%)+((BK23*10%)*75%)+(BL23*5%))</f>
        <v>6.6</v>
      </c>
      <c r="BN23" s="94"/>
    </row>
    <row r="24" spans="1:66" x14ac:dyDescent="0.25">
      <c r="A24" s="76">
        <v>46016</v>
      </c>
      <c r="B24" t="s">
        <v>125</v>
      </c>
      <c r="C24" s="77" t="s">
        <v>126</v>
      </c>
      <c r="D24">
        <v>7</v>
      </c>
      <c r="E24">
        <v>2025</v>
      </c>
      <c r="F24" s="76" t="s">
        <v>167</v>
      </c>
      <c r="G24" s="76" t="s">
        <v>153</v>
      </c>
      <c r="H24" s="76" t="s">
        <v>154</v>
      </c>
      <c r="I24" s="76" t="s">
        <v>168</v>
      </c>
      <c r="J24" s="76" t="s">
        <v>169</v>
      </c>
      <c r="K24" s="76" t="s">
        <v>170</v>
      </c>
      <c r="L24" s="76" t="s">
        <v>171</v>
      </c>
      <c r="M24" s="76">
        <v>5</v>
      </c>
      <c r="N24" s="76" t="s">
        <v>157</v>
      </c>
      <c r="O24" s="76" t="s">
        <v>172</v>
      </c>
      <c r="P24" s="76" t="s">
        <v>173</v>
      </c>
      <c r="Q24" s="76" t="s">
        <v>134</v>
      </c>
      <c r="R24" s="76" t="s">
        <v>135</v>
      </c>
      <c r="S24" s="76" t="s">
        <v>174</v>
      </c>
      <c r="T24" s="78">
        <v>10</v>
      </c>
      <c r="U24" s="78">
        <v>85</v>
      </c>
      <c r="V24" s="78">
        <v>12</v>
      </c>
      <c r="W24" s="78">
        <v>97</v>
      </c>
      <c r="X24" s="78">
        <v>4</v>
      </c>
      <c r="Y24" s="78" t="s">
        <v>138</v>
      </c>
      <c r="Z24" s="78" t="s">
        <v>138</v>
      </c>
      <c r="AA24" s="78" t="s">
        <v>139</v>
      </c>
      <c r="AB24" s="78"/>
      <c r="AC24" s="78" t="s">
        <v>175</v>
      </c>
      <c r="AD24" s="78" t="s">
        <v>139</v>
      </c>
      <c r="AE24" s="78"/>
      <c r="AF24" s="78" t="s">
        <v>164</v>
      </c>
      <c r="AG24" s="78">
        <v>25</v>
      </c>
      <c r="AH24" s="78">
        <v>2</v>
      </c>
      <c r="AI24" s="78" t="s">
        <v>232</v>
      </c>
      <c r="AJ24" s="78" t="s">
        <v>31</v>
      </c>
      <c r="AK24" s="78">
        <v>97</v>
      </c>
      <c r="AL24" s="78">
        <v>25</v>
      </c>
      <c r="AM24" s="79">
        <v>5075</v>
      </c>
      <c r="AN24" s="79">
        <v>0</v>
      </c>
      <c r="AO24" s="79">
        <v>0</v>
      </c>
      <c r="AP24" s="79">
        <v>4922750</v>
      </c>
      <c r="AQ24" s="79">
        <v>1000000</v>
      </c>
      <c r="AR24" s="79">
        <v>0</v>
      </c>
      <c r="AS24" s="79">
        <v>1250000</v>
      </c>
      <c r="AT24" s="79">
        <v>0</v>
      </c>
      <c r="AU24" s="80">
        <v>7172750</v>
      </c>
      <c r="AV24" s="78" t="s">
        <v>138</v>
      </c>
      <c r="AW24" s="84"/>
      <c r="AX24" s="78">
        <v>3</v>
      </c>
      <c r="AY24" s="78">
        <v>7</v>
      </c>
      <c r="AZ24" s="78"/>
      <c r="BA24" s="78"/>
      <c r="BB24" s="78"/>
      <c r="BC24" s="78"/>
      <c r="BD24" s="78"/>
      <c r="BE24" s="78"/>
      <c r="BF24" s="78"/>
      <c r="BG24" s="78">
        <v>7</v>
      </c>
      <c r="BH24" s="78">
        <v>7</v>
      </c>
      <c r="BI24" s="78">
        <v>5</v>
      </c>
      <c r="BJ24" s="78">
        <v>5</v>
      </c>
      <c r="BK24" s="78">
        <v>7</v>
      </c>
      <c r="BL24" s="78">
        <v>7</v>
      </c>
      <c r="BM24" s="82">
        <f>+(AX24*10%)+(AY24*10%)+((BG24*30%)*75%)+(((BH24*30%)*75%)+((BI24*20%)*75%)+((BJ24*10%)*75%)+((BK24*10%)*75%)+(BL24*5%))</f>
        <v>6.15</v>
      </c>
      <c r="BN24" s="83"/>
    </row>
    <row r="25" spans="1:66" x14ac:dyDescent="0.25">
      <c r="A25" s="76">
        <v>46016</v>
      </c>
      <c r="B25" t="s">
        <v>125</v>
      </c>
      <c r="C25" s="77" t="s">
        <v>126</v>
      </c>
      <c r="D25">
        <v>7</v>
      </c>
      <c r="E25">
        <v>2025</v>
      </c>
      <c r="F25" s="76" t="s">
        <v>167</v>
      </c>
      <c r="G25" s="76" t="s">
        <v>153</v>
      </c>
      <c r="H25" s="76" t="s">
        <v>154</v>
      </c>
      <c r="I25" s="76" t="s">
        <v>168</v>
      </c>
      <c r="J25" s="76" t="s">
        <v>169</v>
      </c>
      <c r="K25" s="76" t="s">
        <v>170</v>
      </c>
      <c r="L25" s="76" t="s">
        <v>171</v>
      </c>
      <c r="M25" s="76">
        <v>5</v>
      </c>
      <c r="N25" s="76" t="s">
        <v>157</v>
      </c>
      <c r="O25" s="76" t="s">
        <v>172</v>
      </c>
      <c r="P25" s="76" t="s">
        <v>173</v>
      </c>
      <c r="Q25" s="76" t="s">
        <v>134</v>
      </c>
      <c r="R25" s="76" t="s">
        <v>135</v>
      </c>
      <c r="S25" s="76" t="s">
        <v>174</v>
      </c>
      <c r="T25" s="76">
        <v>10</v>
      </c>
      <c r="U25" s="76">
        <v>85</v>
      </c>
      <c r="V25" s="76">
        <v>12</v>
      </c>
      <c r="W25" s="76">
        <v>97</v>
      </c>
      <c r="X25" s="76">
        <v>4</v>
      </c>
      <c r="Y25" s="76" t="s">
        <v>138</v>
      </c>
      <c r="Z25" s="76" t="s">
        <v>138</v>
      </c>
      <c r="AA25" s="76" t="s">
        <v>139</v>
      </c>
      <c r="AB25" s="78"/>
      <c r="AC25" s="76" t="s">
        <v>175</v>
      </c>
      <c r="AD25" s="76" t="s">
        <v>139</v>
      </c>
      <c r="AE25" s="78"/>
      <c r="AF25" s="76" t="s">
        <v>164</v>
      </c>
      <c r="AG25" s="76">
        <v>25</v>
      </c>
      <c r="AH25" s="76">
        <v>2</v>
      </c>
      <c r="AI25" s="85" t="s">
        <v>233</v>
      </c>
      <c r="AJ25" s="81" t="s">
        <v>33</v>
      </c>
      <c r="AK25" s="76">
        <v>97</v>
      </c>
      <c r="AL25" s="76">
        <v>25</v>
      </c>
      <c r="AM25" s="80">
        <v>5075</v>
      </c>
      <c r="AN25" s="80">
        <v>0</v>
      </c>
      <c r="AO25" s="80">
        <v>0</v>
      </c>
      <c r="AP25" s="80">
        <v>4922750</v>
      </c>
      <c r="AQ25" s="80">
        <v>1000000</v>
      </c>
      <c r="AR25" s="80">
        <v>0</v>
      </c>
      <c r="AS25" s="80">
        <v>1250000</v>
      </c>
      <c r="AT25" s="80">
        <v>0</v>
      </c>
      <c r="AU25" s="80">
        <v>7172750</v>
      </c>
      <c r="AV25" s="78" t="s">
        <v>139</v>
      </c>
      <c r="AW25" s="81" t="s">
        <v>234</v>
      </c>
      <c r="AX25" s="78"/>
      <c r="AY25" s="78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9"/>
      <c r="BN25" s="83"/>
    </row>
    <row r="26" spans="1:66" x14ac:dyDescent="0.25">
      <c r="A26" s="85">
        <v>16129</v>
      </c>
      <c r="B26" t="s">
        <v>125</v>
      </c>
      <c r="C26" s="77" t="s">
        <v>126</v>
      </c>
      <c r="D26">
        <v>7</v>
      </c>
      <c r="E26">
        <v>2025</v>
      </c>
      <c r="F26" s="85" t="s">
        <v>179</v>
      </c>
      <c r="G26" s="85" t="s">
        <v>235</v>
      </c>
      <c r="H26" s="85" t="s">
        <v>236</v>
      </c>
      <c r="I26" s="85" t="s">
        <v>237</v>
      </c>
      <c r="J26" s="85" t="s">
        <v>238</v>
      </c>
      <c r="K26" s="85" t="s">
        <v>137</v>
      </c>
      <c r="L26" s="85" t="s">
        <v>137</v>
      </c>
      <c r="M26" s="85">
        <v>13</v>
      </c>
      <c r="N26" s="85" t="s">
        <v>131</v>
      </c>
      <c r="O26" s="85" t="s">
        <v>239</v>
      </c>
      <c r="P26" s="85" t="s">
        <v>240</v>
      </c>
      <c r="Q26" s="85" t="s">
        <v>160</v>
      </c>
      <c r="R26" s="85" t="s">
        <v>134</v>
      </c>
      <c r="S26" s="85" t="s">
        <v>241</v>
      </c>
      <c r="T26" s="85">
        <v>20</v>
      </c>
      <c r="U26" s="85">
        <v>16</v>
      </c>
      <c r="V26" s="85">
        <v>0</v>
      </c>
      <c r="W26" s="85">
        <v>16</v>
      </c>
      <c r="X26" s="85">
        <v>8</v>
      </c>
      <c r="Y26" s="85" t="s">
        <v>138</v>
      </c>
      <c r="Z26" s="85" t="s">
        <v>138</v>
      </c>
      <c r="AA26" s="85" t="s">
        <v>137</v>
      </c>
      <c r="AB26" s="85" t="s">
        <v>137</v>
      </c>
      <c r="AC26" s="85" t="s">
        <v>242</v>
      </c>
      <c r="AD26" s="85" t="s">
        <v>139</v>
      </c>
      <c r="AE26" s="86"/>
      <c r="AF26" s="85" t="s">
        <v>164</v>
      </c>
      <c r="AG26" s="85">
        <v>2</v>
      </c>
      <c r="AH26" s="85">
        <v>3</v>
      </c>
      <c r="AI26" s="85" t="s">
        <v>243</v>
      </c>
      <c r="AJ26" s="81" t="s">
        <v>35</v>
      </c>
      <c r="AK26" s="85">
        <v>16</v>
      </c>
      <c r="AL26" s="85">
        <v>2</v>
      </c>
      <c r="AM26" s="88">
        <v>7434</v>
      </c>
      <c r="AN26" s="88">
        <v>0</v>
      </c>
      <c r="AO26" s="88">
        <v>0</v>
      </c>
      <c r="AP26" s="88">
        <v>2378880</v>
      </c>
      <c r="AQ26" s="88">
        <v>160000</v>
      </c>
      <c r="AR26" s="88">
        <v>0</v>
      </c>
      <c r="AS26" s="88">
        <v>200000</v>
      </c>
      <c r="AT26" s="88">
        <v>0</v>
      </c>
      <c r="AU26" s="88">
        <v>2738880</v>
      </c>
      <c r="AV26" s="93" t="s">
        <v>139</v>
      </c>
      <c r="AW26" s="92" t="s">
        <v>244</v>
      </c>
      <c r="AX26" s="78"/>
      <c r="AY26" s="78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3"/>
    </row>
    <row r="27" spans="1:66" x14ac:dyDescent="0.25">
      <c r="A27" s="85">
        <v>46016</v>
      </c>
      <c r="B27" t="s">
        <v>125</v>
      </c>
      <c r="C27" s="77" t="s">
        <v>126</v>
      </c>
      <c r="D27">
        <v>7</v>
      </c>
      <c r="E27">
        <v>2025</v>
      </c>
      <c r="F27" s="85" t="s">
        <v>167</v>
      </c>
      <c r="G27" s="85" t="s">
        <v>153</v>
      </c>
      <c r="H27" s="85" t="s">
        <v>154</v>
      </c>
      <c r="I27" s="85" t="s">
        <v>168</v>
      </c>
      <c r="J27" s="85" t="s">
        <v>169</v>
      </c>
      <c r="K27" s="85" t="s">
        <v>170</v>
      </c>
      <c r="L27" s="85" t="s">
        <v>171</v>
      </c>
      <c r="M27" s="85">
        <v>5</v>
      </c>
      <c r="N27" s="85" t="s">
        <v>157</v>
      </c>
      <c r="O27" s="85" t="s">
        <v>172</v>
      </c>
      <c r="P27" s="85" t="s">
        <v>173</v>
      </c>
      <c r="Q27" s="85" t="s">
        <v>134</v>
      </c>
      <c r="R27" s="85" t="s">
        <v>135</v>
      </c>
      <c r="S27" s="85" t="s">
        <v>174</v>
      </c>
      <c r="T27" s="85">
        <v>10</v>
      </c>
      <c r="U27" s="85">
        <v>85</v>
      </c>
      <c r="V27" s="85">
        <v>12</v>
      </c>
      <c r="W27" s="85">
        <v>97</v>
      </c>
      <c r="X27" s="85">
        <v>4</v>
      </c>
      <c r="Y27" s="85" t="s">
        <v>138</v>
      </c>
      <c r="Z27" s="85" t="s">
        <v>138</v>
      </c>
      <c r="AA27" s="85" t="s">
        <v>139</v>
      </c>
      <c r="AB27" s="86"/>
      <c r="AC27" s="85" t="s">
        <v>175</v>
      </c>
      <c r="AD27" s="85" t="s">
        <v>139</v>
      </c>
      <c r="AE27" s="85"/>
      <c r="AF27" s="85" t="s">
        <v>164</v>
      </c>
      <c r="AG27" s="85">
        <v>25</v>
      </c>
      <c r="AH27" s="85">
        <v>2</v>
      </c>
      <c r="AI27" s="85" t="s">
        <v>245</v>
      </c>
      <c r="AJ27" s="81" t="s">
        <v>37</v>
      </c>
      <c r="AK27" s="85">
        <v>97</v>
      </c>
      <c r="AL27" s="85">
        <v>25</v>
      </c>
      <c r="AM27" s="88">
        <v>6000</v>
      </c>
      <c r="AN27" s="88">
        <v>0</v>
      </c>
      <c r="AO27" s="88">
        <v>0</v>
      </c>
      <c r="AP27" s="88">
        <v>5820000</v>
      </c>
      <c r="AQ27" s="88">
        <v>1000000</v>
      </c>
      <c r="AR27" s="88">
        <v>0</v>
      </c>
      <c r="AS27" s="88">
        <v>0</v>
      </c>
      <c r="AT27" s="88">
        <v>0</v>
      </c>
      <c r="AU27" s="88">
        <v>6820000</v>
      </c>
      <c r="AV27" s="86" t="s">
        <v>139</v>
      </c>
      <c r="AW27" s="81" t="s">
        <v>246</v>
      </c>
      <c r="AX27" s="78"/>
      <c r="AY27" s="78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9"/>
      <c r="BN27" s="83"/>
    </row>
    <row r="28" spans="1:66" x14ac:dyDescent="0.25">
      <c r="A28" s="85">
        <v>17714</v>
      </c>
      <c r="B28" t="s">
        <v>125</v>
      </c>
      <c r="C28" s="77" t="s">
        <v>126</v>
      </c>
      <c r="D28">
        <v>7</v>
      </c>
      <c r="E28">
        <v>2025</v>
      </c>
      <c r="F28" s="85" t="s">
        <v>152</v>
      </c>
      <c r="G28" s="85" t="s">
        <v>153</v>
      </c>
      <c r="H28" s="85" t="s">
        <v>154</v>
      </c>
      <c r="I28" s="85" t="s">
        <v>247</v>
      </c>
      <c r="J28" s="85" t="s">
        <v>191</v>
      </c>
      <c r="K28" s="85" t="s">
        <v>137</v>
      </c>
      <c r="L28" s="85"/>
      <c r="M28" s="85">
        <v>1</v>
      </c>
      <c r="N28" s="85" t="s">
        <v>248</v>
      </c>
      <c r="O28" s="85" t="s">
        <v>249</v>
      </c>
      <c r="P28" s="85" t="s">
        <v>159</v>
      </c>
      <c r="Q28" s="85" t="s">
        <v>134</v>
      </c>
      <c r="R28" s="85" t="s">
        <v>135</v>
      </c>
      <c r="S28" s="85" t="s">
        <v>136</v>
      </c>
      <c r="T28" s="86">
        <v>15</v>
      </c>
      <c r="U28" s="86">
        <v>48</v>
      </c>
      <c r="V28" s="86">
        <v>0</v>
      </c>
      <c r="W28" s="86">
        <v>48</v>
      </c>
      <c r="X28" s="86">
        <v>4</v>
      </c>
      <c r="Y28" s="86" t="s">
        <v>138</v>
      </c>
      <c r="Z28" s="86" t="s">
        <v>138</v>
      </c>
      <c r="AA28" s="86" t="s">
        <v>139</v>
      </c>
      <c r="AB28" s="86" t="s">
        <v>250</v>
      </c>
      <c r="AC28" s="86" t="s">
        <v>251</v>
      </c>
      <c r="AD28" s="86" t="s">
        <v>139</v>
      </c>
      <c r="AE28" s="86"/>
      <c r="AF28" s="86" t="s">
        <v>164</v>
      </c>
      <c r="AG28" s="86">
        <v>12</v>
      </c>
      <c r="AH28" s="86">
        <v>2</v>
      </c>
      <c r="AI28" s="86" t="s">
        <v>252</v>
      </c>
      <c r="AJ28" s="86" t="s">
        <v>39</v>
      </c>
      <c r="AK28" s="86">
        <v>48</v>
      </c>
      <c r="AL28" s="86">
        <v>12</v>
      </c>
      <c r="AM28" s="87">
        <v>6000</v>
      </c>
      <c r="AN28" s="87">
        <v>0</v>
      </c>
      <c r="AO28" s="87">
        <v>0</v>
      </c>
      <c r="AP28" s="87">
        <v>4320000</v>
      </c>
      <c r="AQ28" s="87">
        <v>720000</v>
      </c>
      <c r="AR28" s="87">
        <v>0</v>
      </c>
      <c r="AS28" s="87">
        <v>900000</v>
      </c>
      <c r="AT28" s="87">
        <v>0</v>
      </c>
      <c r="AU28" s="88">
        <v>5940000</v>
      </c>
      <c r="AV28" s="78" t="s">
        <v>138</v>
      </c>
      <c r="AW28" s="81"/>
      <c r="AX28" s="78">
        <v>5</v>
      </c>
      <c r="AY28" s="78">
        <v>7</v>
      </c>
      <c r="AZ28" s="86">
        <v>7</v>
      </c>
      <c r="BA28" s="86">
        <v>7</v>
      </c>
      <c r="BB28" s="86">
        <v>7</v>
      </c>
      <c r="BC28" s="86">
        <v>7</v>
      </c>
      <c r="BD28" s="86">
        <v>7</v>
      </c>
      <c r="BE28" s="86">
        <v>7</v>
      </c>
      <c r="BF28" s="86">
        <v>7</v>
      </c>
      <c r="BG28" s="86">
        <v>7</v>
      </c>
      <c r="BH28" s="86">
        <v>7</v>
      </c>
      <c r="BI28" s="86">
        <v>5</v>
      </c>
      <c r="BJ28" s="86">
        <v>5</v>
      </c>
      <c r="BK28" s="86">
        <v>7</v>
      </c>
      <c r="BL28" s="86">
        <v>7</v>
      </c>
      <c r="BM28" s="89">
        <v>6.6</v>
      </c>
      <c r="BN28" s="83"/>
    </row>
    <row r="29" spans="1:66" x14ac:dyDescent="0.25">
      <c r="A29" s="76">
        <v>17630</v>
      </c>
      <c r="B29" t="s">
        <v>125</v>
      </c>
      <c r="C29" s="77" t="s">
        <v>126</v>
      </c>
      <c r="D29">
        <v>7</v>
      </c>
      <c r="E29">
        <v>2025</v>
      </c>
      <c r="F29" s="76" t="s">
        <v>152</v>
      </c>
      <c r="G29" s="76" t="s">
        <v>153</v>
      </c>
      <c r="H29" s="76" t="s">
        <v>154</v>
      </c>
      <c r="I29" s="76" t="s">
        <v>155</v>
      </c>
      <c r="J29" s="76" t="s">
        <v>156</v>
      </c>
      <c r="K29" s="76"/>
      <c r="L29" s="76"/>
      <c r="M29" s="76">
        <v>5</v>
      </c>
      <c r="N29" s="76" t="s">
        <v>157</v>
      </c>
      <c r="O29" s="76" t="s">
        <v>158</v>
      </c>
      <c r="P29" s="76" t="s">
        <v>159</v>
      </c>
      <c r="Q29" s="76" t="s">
        <v>134</v>
      </c>
      <c r="R29" s="76" t="s">
        <v>160</v>
      </c>
      <c r="S29" s="76" t="s">
        <v>161</v>
      </c>
      <c r="T29" s="76">
        <v>20</v>
      </c>
      <c r="U29" s="76">
        <v>32</v>
      </c>
      <c r="V29" s="76">
        <v>0</v>
      </c>
      <c r="W29" s="76">
        <v>32</v>
      </c>
      <c r="X29" s="76">
        <v>5</v>
      </c>
      <c r="Y29" s="76" t="s">
        <v>138</v>
      </c>
      <c r="Z29" s="76" t="s">
        <v>138</v>
      </c>
      <c r="AA29" s="76" t="s">
        <v>139</v>
      </c>
      <c r="AB29" s="78"/>
      <c r="AC29" s="76" t="s">
        <v>162</v>
      </c>
      <c r="AD29" s="76" t="s">
        <v>138</v>
      </c>
      <c r="AE29" s="85" t="s">
        <v>163</v>
      </c>
      <c r="AF29" s="76" t="s">
        <v>164</v>
      </c>
      <c r="AG29" s="76">
        <v>7</v>
      </c>
      <c r="AH29" s="76">
        <v>2</v>
      </c>
      <c r="AI29" s="76" t="s">
        <v>253</v>
      </c>
      <c r="AJ29" s="84" t="s">
        <v>41</v>
      </c>
      <c r="AK29" s="85">
        <v>32</v>
      </c>
      <c r="AL29" s="76">
        <v>7</v>
      </c>
      <c r="AM29" s="80">
        <v>288000</v>
      </c>
      <c r="AN29" s="80">
        <v>0</v>
      </c>
      <c r="AO29" s="80">
        <v>0</v>
      </c>
      <c r="AP29" s="80">
        <v>5760000</v>
      </c>
      <c r="AQ29" s="80">
        <v>560000</v>
      </c>
      <c r="AR29" s="80">
        <v>0</v>
      </c>
      <c r="AS29" s="80">
        <v>700000</v>
      </c>
      <c r="AT29" s="80">
        <v>546000</v>
      </c>
      <c r="AU29" s="80">
        <v>7566000</v>
      </c>
      <c r="AV29" s="78" t="s">
        <v>139</v>
      </c>
      <c r="AW29" s="84" t="s">
        <v>254</v>
      </c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82"/>
      <c r="BN29" s="83"/>
    </row>
    <row r="30" spans="1:66" x14ac:dyDescent="0.25">
      <c r="A30" s="85">
        <v>17634</v>
      </c>
      <c r="B30" t="s">
        <v>125</v>
      </c>
      <c r="C30" s="77" t="s">
        <v>126</v>
      </c>
      <c r="D30">
        <v>7</v>
      </c>
      <c r="E30">
        <v>2025</v>
      </c>
      <c r="F30" s="85" t="s">
        <v>152</v>
      </c>
      <c r="G30" s="85" t="s">
        <v>153</v>
      </c>
      <c r="H30" s="85" t="s">
        <v>154</v>
      </c>
      <c r="I30" s="85" t="s">
        <v>155</v>
      </c>
      <c r="J30" s="85" t="s">
        <v>156</v>
      </c>
      <c r="K30" s="85"/>
      <c r="L30" s="85"/>
      <c r="M30" s="85">
        <v>5</v>
      </c>
      <c r="N30" s="85" t="s">
        <v>157</v>
      </c>
      <c r="O30" s="85" t="s">
        <v>166</v>
      </c>
      <c r="P30" s="85" t="s">
        <v>159</v>
      </c>
      <c r="Q30" s="85" t="s">
        <v>134</v>
      </c>
      <c r="R30" s="85" t="s">
        <v>160</v>
      </c>
      <c r="S30" s="85" t="s">
        <v>136</v>
      </c>
      <c r="T30" s="85">
        <v>20</v>
      </c>
      <c r="U30" s="85">
        <v>32</v>
      </c>
      <c r="V30" s="85">
        <v>0</v>
      </c>
      <c r="W30" s="85">
        <v>32</v>
      </c>
      <c r="X30" s="85">
        <v>5</v>
      </c>
      <c r="Y30" s="85" t="s">
        <v>138</v>
      </c>
      <c r="Z30" s="85" t="s">
        <v>138</v>
      </c>
      <c r="AA30" s="85" t="s">
        <v>139</v>
      </c>
      <c r="AB30" s="86"/>
      <c r="AC30" s="85" t="s">
        <v>162</v>
      </c>
      <c r="AD30" s="85" t="s">
        <v>138</v>
      </c>
      <c r="AE30" s="85" t="s">
        <v>163</v>
      </c>
      <c r="AF30" s="85" t="s">
        <v>164</v>
      </c>
      <c r="AG30" s="85">
        <v>7</v>
      </c>
      <c r="AH30" s="85">
        <v>2</v>
      </c>
      <c r="AI30" s="76" t="s">
        <v>253</v>
      </c>
      <c r="AJ30" s="84" t="s">
        <v>41</v>
      </c>
      <c r="AK30" s="85">
        <v>32</v>
      </c>
      <c r="AL30" s="76">
        <v>7</v>
      </c>
      <c r="AM30" s="80">
        <v>288000</v>
      </c>
      <c r="AN30" s="80">
        <v>0</v>
      </c>
      <c r="AO30" s="80">
        <v>0</v>
      </c>
      <c r="AP30" s="80">
        <v>5760000</v>
      </c>
      <c r="AQ30" s="80">
        <v>560000</v>
      </c>
      <c r="AR30" s="80">
        <v>0</v>
      </c>
      <c r="AS30" s="80">
        <v>700000</v>
      </c>
      <c r="AT30" s="80">
        <v>546000</v>
      </c>
      <c r="AU30" s="80">
        <v>7566000</v>
      </c>
      <c r="AV30" s="78" t="s">
        <v>139</v>
      </c>
      <c r="AW30" s="84" t="s">
        <v>254</v>
      </c>
      <c r="AX30" s="78"/>
      <c r="AY30" s="78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9"/>
      <c r="BN30" s="83"/>
    </row>
    <row r="31" spans="1:66" x14ac:dyDescent="0.25">
      <c r="A31" s="85">
        <v>17566</v>
      </c>
      <c r="B31" t="s">
        <v>125</v>
      </c>
      <c r="C31" s="77" t="s">
        <v>126</v>
      </c>
      <c r="D31">
        <v>7</v>
      </c>
      <c r="E31">
        <v>2025</v>
      </c>
      <c r="F31" s="85" t="s">
        <v>167</v>
      </c>
      <c r="G31" s="85" t="s">
        <v>153</v>
      </c>
      <c r="H31" s="85" t="s">
        <v>154</v>
      </c>
      <c r="I31" s="85" t="s">
        <v>255</v>
      </c>
      <c r="J31" s="85" t="s">
        <v>256</v>
      </c>
      <c r="K31" s="85"/>
      <c r="L31" s="85"/>
      <c r="M31" s="85">
        <v>12</v>
      </c>
      <c r="N31" s="85" t="s">
        <v>147</v>
      </c>
      <c r="O31" s="85" t="s">
        <v>205</v>
      </c>
      <c r="P31" s="85" t="s">
        <v>159</v>
      </c>
      <c r="Q31" s="85" t="s">
        <v>134</v>
      </c>
      <c r="R31" s="85" t="s">
        <v>135</v>
      </c>
      <c r="S31" s="85" t="s">
        <v>136</v>
      </c>
      <c r="T31" s="86">
        <v>15</v>
      </c>
      <c r="U31" s="86">
        <v>24</v>
      </c>
      <c r="V31" s="86">
        <v>0</v>
      </c>
      <c r="W31" s="86">
        <v>24</v>
      </c>
      <c r="X31" s="86">
        <v>4</v>
      </c>
      <c r="Y31" s="86" t="s">
        <v>138</v>
      </c>
      <c r="Z31" s="86" t="s">
        <v>138</v>
      </c>
      <c r="AA31" s="86" t="s">
        <v>139</v>
      </c>
      <c r="AB31" s="86"/>
      <c r="AC31" s="86" t="s">
        <v>257</v>
      </c>
      <c r="AD31" s="86" t="s">
        <v>138</v>
      </c>
      <c r="AE31" s="86" t="s">
        <v>258</v>
      </c>
      <c r="AF31" s="86" t="s">
        <v>199</v>
      </c>
      <c r="AG31" s="86">
        <v>15</v>
      </c>
      <c r="AH31" s="86">
        <v>2</v>
      </c>
      <c r="AI31" s="86" t="s">
        <v>259</v>
      </c>
      <c r="AJ31" s="86" t="s">
        <v>43</v>
      </c>
      <c r="AK31" s="86">
        <v>24</v>
      </c>
      <c r="AL31" s="86">
        <v>15</v>
      </c>
      <c r="AM31" s="87">
        <v>6372</v>
      </c>
      <c r="AN31" s="87">
        <v>0</v>
      </c>
      <c r="AO31" s="87">
        <v>80000</v>
      </c>
      <c r="AP31" s="87">
        <v>2293920</v>
      </c>
      <c r="AQ31" s="87">
        <v>900000</v>
      </c>
      <c r="AR31" s="87">
        <v>0</v>
      </c>
      <c r="AS31" s="87">
        <v>1125000</v>
      </c>
      <c r="AT31" s="87">
        <v>1200000</v>
      </c>
      <c r="AU31" s="88">
        <v>5518920</v>
      </c>
      <c r="AV31" s="78" t="s">
        <v>138</v>
      </c>
      <c r="AW31" s="93"/>
      <c r="AX31" s="78">
        <v>1</v>
      </c>
      <c r="AY31" s="78">
        <v>7</v>
      </c>
      <c r="AZ31" s="86"/>
      <c r="BA31" s="86"/>
      <c r="BB31" s="86"/>
      <c r="BC31" s="86"/>
      <c r="BD31" s="86"/>
      <c r="BE31" s="86"/>
      <c r="BF31" s="86"/>
      <c r="BG31" s="86">
        <v>7</v>
      </c>
      <c r="BH31" s="86">
        <v>7</v>
      </c>
      <c r="BI31" s="86">
        <v>5</v>
      </c>
      <c r="BJ31" s="86">
        <v>5</v>
      </c>
      <c r="BK31" s="86">
        <v>7</v>
      </c>
      <c r="BL31" s="86">
        <v>7</v>
      </c>
      <c r="BM31" s="89">
        <f>+(AX31*10%)+(AY31*10%)+((BG31*30%)*75%)+(((BH31*30%)*75%)+((BI31*20%)*75%)+((BJ31*10%)*75%)+((BK31*10%)*75%)+(BL31*5%))</f>
        <v>5.95</v>
      </c>
      <c r="BN31" s="83"/>
    </row>
    <row r="32" spans="1:66" x14ac:dyDescent="0.25">
      <c r="A32" s="85">
        <v>17567</v>
      </c>
      <c r="B32" t="s">
        <v>125</v>
      </c>
      <c r="C32" s="77" t="s">
        <v>126</v>
      </c>
      <c r="D32">
        <v>7</v>
      </c>
      <c r="E32">
        <v>2025</v>
      </c>
      <c r="F32" s="85" t="s">
        <v>167</v>
      </c>
      <c r="G32" s="85" t="s">
        <v>153</v>
      </c>
      <c r="H32" s="85" t="s">
        <v>154</v>
      </c>
      <c r="I32" s="85" t="s">
        <v>212</v>
      </c>
      <c r="J32" s="85" t="s">
        <v>213</v>
      </c>
      <c r="K32" s="85"/>
      <c r="L32" s="85"/>
      <c r="M32" s="85">
        <v>12</v>
      </c>
      <c r="N32" s="85" t="s">
        <v>147</v>
      </c>
      <c r="O32" s="85" t="s">
        <v>205</v>
      </c>
      <c r="P32" s="85" t="s">
        <v>159</v>
      </c>
      <c r="Q32" s="85" t="s">
        <v>134</v>
      </c>
      <c r="R32" s="85" t="s">
        <v>135</v>
      </c>
      <c r="S32" s="85" t="s">
        <v>206</v>
      </c>
      <c r="T32" s="86">
        <v>15</v>
      </c>
      <c r="U32" s="86">
        <v>150</v>
      </c>
      <c r="V32" s="86">
        <v>0</v>
      </c>
      <c r="W32" s="86">
        <v>150</v>
      </c>
      <c r="X32" s="86">
        <v>4</v>
      </c>
      <c r="Y32" s="86" t="s">
        <v>138</v>
      </c>
      <c r="Z32" s="86" t="s">
        <v>138</v>
      </c>
      <c r="AA32" s="86" t="s">
        <v>139</v>
      </c>
      <c r="AB32" s="86"/>
      <c r="AC32" s="86" t="s">
        <v>218</v>
      </c>
      <c r="AD32" s="86" t="s">
        <v>138</v>
      </c>
      <c r="AE32" s="86" t="s">
        <v>219</v>
      </c>
      <c r="AF32" s="86" t="s">
        <v>199</v>
      </c>
      <c r="AG32" s="86">
        <v>49</v>
      </c>
      <c r="AH32" s="86">
        <v>3</v>
      </c>
      <c r="AI32" s="86" t="s">
        <v>259</v>
      </c>
      <c r="AJ32" s="86" t="s">
        <v>43</v>
      </c>
      <c r="AK32" s="86">
        <v>150</v>
      </c>
      <c r="AL32" s="86">
        <v>49</v>
      </c>
      <c r="AM32" s="87">
        <v>7434</v>
      </c>
      <c r="AN32" s="87">
        <v>0</v>
      </c>
      <c r="AO32" s="87">
        <v>85000</v>
      </c>
      <c r="AP32" s="87">
        <v>16726500</v>
      </c>
      <c r="AQ32" s="87">
        <v>2940000</v>
      </c>
      <c r="AR32" s="87">
        <v>0</v>
      </c>
      <c r="AS32" s="87">
        <v>3675000</v>
      </c>
      <c r="AT32" s="87">
        <v>1275000</v>
      </c>
      <c r="AU32" s="88">
        <v>24616500</v>
      </c>
      <c r="AV32" s="78" t="s">
        <v>138</v>
      </c>
      <c r="AW32" s="93"/>
      <c r="AX32" s="78">
        <v>1</v>
      </c>
      <c r="AY32" s="78">
        <v>7</v>
      </c>
      <c r="AZ32" s="86"/>
      <c r="BA32" s="86"/>
      <c r="BB32" s="86"/>
      <c r="BC32" s="86"/>
      <c r="BD32" s="86"/>
      <c r="BE32" s="86"/>
      <c r="BF32" s="86"/>
      <c r="BG32" s="86">
        <v>7</v>
      </c>
      <c r="BH32" s="86">
        <v>7</v>
      </c>
      <c r="BI32" s="86">
        <v>5</v>
      </c>
      <c r="BJ32" s="86">
        <v>5</v>
      </c>
      <c r="BK32" s="86">
        <v>7</v>
      </c>
      <c r="BL32" s="86">
        <v>7</v>
      </c>
      <c r="BM32" s="89">
        <f>+(AX32*10%)+(AY32*10%)+((BG32*30%)*75%)+(((BH32*30%)*75%)+((BI32*20%)*75%)+((BJ32*10%)*75%)+((BK32*10%)*75%)+(BL32*5%))</f>
        <v>5.95</v>
      </c>
      <c r="BN32" s="83"/>
    </row>
    <row r="33" spans="1:66" x14ac:dyDescent="0.25">
      <c r="A33" s="76">
        <v>17568</v>
      </c>
      <c r="B33" t="s">
        <v>125</v>
      </c>
      <c r="C33" s="77" t="s">
        <v>126</v>
      </c>
      <c r="D33">
        <v>7</v>
      </c>
      <c r="E33">
        <v>2025</v>
      </c>
      <c r="F33" s="76" t="s">
        <v>167</v>
      </c>
      <c r="G33" s="76" t="s">
        <v>153</v>
      </c>
      <c r="H33" s="76" t="s">
        <v>154</v>
      </c>
      <c r="I33" s="76" t="s">
        <v>223</v>
      </c>
      <c r="J33" s="76" t="s">
        <v>224</v>
      </c>
      <c r="K33" s="76"/>
      <c r="L33" s="76"/>
      <c r="M33" s="76">
        <v>12</v>
      </c>
      <c r="N33" s="76" t="s">
        <v>147</v>
      </c>
      <c r="O33" s="76" t="s">
        <v>205</v>
      </c>
      <c r="P33" s="76" t="s">
        <v>159</v>
      </c>
      <c r="Q33" s="76" t="s">
        <v>134</v>
      </c>
      <c r="R33" s="76" t="s">
        <v>135</v>
      </c>
      <c r="S33" s="76" t="s">
        <v>206</v>
      </c>
      <c r="T33" s="78">
        <v>20</v>
      </c>
      <c r="U33" s="78">
        <v>200</v>
      </c>
      <c r="V33" s="78">
        <v>0</v>
      </c>
      <c r="W33" s="78">
        <v>200</v>
      </c>
      <c r="X33" s="78">
        <v>4</v>
      </c>
      <c r="Y33" s="78" t="s">
        <v>138</v>
      </c>
      <c r="Z33" s="78" t="s">
        <v>138</v>
      </c>
      <c r="AA33" s="78" t="s">
        <v>139</v>
      </c>
      <c r="AB33" s="78"/>
      <c r="AC33" s="78" t="s">
        <v>218</v>
      </c>
      <c r="AD33" s="78" t="s">
        <v>138</v>
      </c>
      <c r="AE33" s="86" t="s">
        <v>260</v>
      </c>
      <c r="AF33" s="78" t="s">
        <v>199</v>
      </c>
      <c r="AG33" s="78">
        <v>68</v>
      </c>
      <c r="AH33" s="78">
        <v>3</v>
      </c>
      <c r="AI33" s="86" t="s">
        <v>259</v>
      </c>
      <c r="AJ33" s="86" t="s">
        <v>43</v>
      </c>
      <c r="AK33" s="78">
        <v>200</v>
      </c>
      <c r="AL33" s="78">
        <v>68</v>
      </c>
      <c r="AM33" s="79">
        <v>7434</v>
      </c>
      <c r="AN33" s="79">
        <v>0</v>
      </c>
      <c r="AO33" s="79">
        <v>85000</v>
      </c>
      <c r="AP33" s="79">
        <v>29736000</v>
      </c>
      <c r="AQ33" s="79">
        <v>5440000</v>
      </c>
      <c r="AR33" s="79">
        <v>0</v>
      </c>
      <c r="AS33" s="79">
        <v>6800000</v>
      </c>
      <c r="AT33" s="79">
        <v>1700000</v>
      </c>
      <c r="AU33" s="80">
        <v>43676000</v>
      </c>
      <c r="AV33" s="78" t="s">
        <v>138</v>
      </c>
      <c r="AW33" s="93"/>
      <c r="AX33" s="78">
        <v>1</v>
      </c>
      <c r="AY33" s="78">
        <v>7</v>
      </c>
      <c r="AZ33" s="78"/>
      <c r="BA33" s="78"/>
      <c r="BB33" s="78"/>
      <c r="BC33" s="78"/>
      <c r="BD33" s="78"/>
      <c r="BE33" s="78"/>
      <c r="BF33" s="78"/>
      <c r="BG33" s="86">
        <v>7</v>
      </c>
      <c r="BH33" s="86">
        <v>7</v>
      </c>
      <c r="BI33" s="86">
        <v>5</v>
      </c>
      <c r="BJ33" s="86">
        <v>5</v>
      </c>
      <c r="BK33" s="86">
        <v>7</v>
      </c>
      <c r="BL33" s="86">
        <v>7</v>
      </c>
      <c r="BM33" s="82">
        <f>+(AX33*10%)+(AY33*10%)+((BG33*30%)*75%)+(((BH33*30%)*75%)+((BI33*20%)*75%)+((BJ33*10%)*75%)+((BK33*10%)*75%)+(BL33*5%))</f>
        <v>5.95</v>
      </c>
      <c r="BN33" s="83"/>
    </row>
    <row r="34" spans="1:66" x14ac:dyDescent="0.25">
      <c r="A34" s="85">
        <v>17569</v>
      </c>
      <c r="B34" t="s">
        <v>125</v>
      </c>
      <c r="C34" s="77" t="s">
        <v>126</v>
      </c>
      <c r="D34">
        <v>7</v>
      </c>
      <c r="E34">
        <v>2025</v>
      </c>
      <c r="F34" s="85" t="s">
        <v>167</v>
      </c>
      <c r="G34" s="85" t="s">
        <v>153</v>
      </c>
      <c r="H34" s="85" t="s">
        <v>154</v>
      </c>
      <c r="I34" s="85" t="s">
        <v>261</v>
      </c>
      <c r="J34" s="85" t="s">
        <v>262</v>
      </c>
      <c r="K34" s="85"/>
      <c r="L34" s="85"/>
      <c r="M34" s="85">
        <v>12</v>
      </c>
      <c r="N34" s="85" t="s">
        <v>147</v>
      </c>
      <c r="O34" s="85" t="s">
        <v>205</v>
      </c>
      <c r="P34" s="85" t="s">
        <v>159</v>
      </c>
      <c r="Q34" s="85" t="s">
        <v>134</v>
      </c>
      <c r="R34" s="85" t="s">
        <v>135</v>
      </c>
      <c r="S34" s="85" t="s">
        <v>206</v>
      </c>
      <c r="T34" s="86">
        <v>15</v>
      </c>
      <c r="U34" s="86">
        <v>225</v>
      </c>
      <c r="V34" s="86">
        <v>0</v>
      </c>
      <c r="W34" s="86">
        <v>225</v>
      </c>
      <c r="X34" s="86">
        <v>4</v>
      </c>
      <c r="Y34" s="86" t="s">
        <v>138</v>
      </c>
      <c r="Z34" s="86" t="s">
        <v>138</v>
      </c>
      <c r="AA34" s="86" t="s">
        <v>139</v>
      </c>
      <c r="AB34" s="86"/>
      <c r="AC34" s="86" t="s">
        <v>218</v>
      </c>
      <c r="AD34" s="86" t="s">
        <v>138</v>
      </c>
      <c r="AE34" s="86" t="s">
        <v>263</v>
      </c>
      <c r="AF34" s="86" t="s">
        <v>199</v>
      </c>
      <c r="AG34" s="86">
        <v>74</v>
      </c>
      <c r="AH34" s="86">
        <v>3</v>
      </c>
      <c r="AI34" s="86" t="s">
        <v>259</v>
      </c>
      <c r="AJ34" s="86" t="s">
        <v>43</v>
      </c>
      <c r="AK34" s="86">
        <v>225</v>
      </c>
      <c r="AL34" s="86">
        <v>74</v>
      </c>
      <c r="AM34" s="87">
        <v>7434</v>
      </c>
      <c r="AN34" s="87">
        <v>0</v>
      </c>
      <c r="AO34" s="87">
        <v>85000</v>
      </c>
      <c r="AP34" s="87">
        <v>25089750</v>
      </c>
      <c r="AQ34" s="87">
        <v>4440000</v>
      </c>
      <c r="AR34" s="87">
        <v>0</v>
      </c>
      <c r="AS34" s="87">
        <v>5550000</v>
      </c>
      <c r="AT34" s="87">
        <v>1275000</v>
      </c>
      <c r="AU34" s="88">
        <v>36354750</v>
      </c>
      <c r="AV34" s="78" t="s">
        <v>138</v>
      </c>
      <c r="AW34" s="93"/>
      <c r="AX34" s="78">
        <v>1</v>
      </c>
      <c r="AY34" s="78">
        <v>7</v>
      </c>
      <c r="AZ34" s="86"/>
      <c r="BA34" s="86"/>
      <c r="BB34" s="86"/>
      <c r="BC34" s="86"/>
      <c r="BD34" s="86"/>
      <c r="BE34" s="86"/>
      <c r="BF34" s="86"/>
      <c r="BG34" s="86">
        <v>7</v>
      </c>
      <c r="BH34" s="86">
        <v>7</v>
      </c>
      <c r="BI34" s="86">
        <v>5</v>
      </c>
      <c r="BJ34" s="86">
        <v>5</v>
      </c>
      <c r="BK34" s="86">
        <v>7</v>
      </c>
      <c r="BL34" s="86">
        <v>7</v>
      </c>
      <c r="BM34" s="89">
        <f>+(AX34*10%)+(AY34*10%)+((BG34*30%)*75%)+(((BH34*30%)*75%)+((BI34*20%)*75%)+((BJ34*10%)*75%)+((BK34*10%)*75%)+(BL34*5%))</f>
        <v>5.95</v>
      </c>
      <c r="BN34" s="83"/>
    </row>
    <row r="35" spans="1:66" x14ac:dyDescent="0.25">
      <c r="A35" s="76">
        <v>17630</v>
      </c>
      <c r="B35" t="s">
        <v>125</v>
      </c>
      <c r="C35" s="77" t="s">
        <v>126</v>
      </c>
      <c r="D35">
        <v>7</v>
      </c>
      <c r="E35">
        <v>2025</v>
      </c>
      <c r="F35" s="76" t="s">
        <v>152</v>
      </c>
      <c r="G35" s="76" t="s">
        <v>153</v>
      </c>
      <c r="H35" s="76" t="s">
        <v>154</v>
      </c>
      <c r="I35" s="76" t="s">
        <v>155</v>
      </c>
      <c r="J35" s="76" t="s">
        <v>156</v>
      </c>
      <c r="K35" s="76"/>
      <c r="L35" s="76"/>
      <c r="M35" s="76">
        <v>5</v>
      </c>
      <c r="N35" s="76" t="s">
        <v>157</v>
      </c>
      <c r="O35" s="76" t="s">
        <v>158</v>
      </c>
      <c r="P35" s="76" t="s">
        <v>159</v>
      </c>
      <c r="Q35" s="76" t="s">
        <v>134</v>
      </c>
      <c r="R35" s="76" t="s">
        <v>160</v>
      </c>
      <c r="S35" s="76" t="s">
        <v>161</v>
      </c>
      <c r="T35" s="76">
        <v>20</v>
      </c>
      <c r="U35" s="76">
        <v>32</v>
      </c>
      <c r="V35" s="76">
        <v>0</v>
      </c>
      <c r="W35" s="76">
        <v>32</v>
      </c>
      <c r="X35" s="76">
        <v>5</v>
      </c>
      <c r="Y35" s="76" t="s">
        <v>138</v>
      </c>
      <c r="Z35" s="76" t="s">
        <v>138</v>
      </c>
      <c r="AA35" s="76" t="s">
        <v>139</v>
      </c>
      <c r="AB35" s="78"/>
      <c r="AC35" s="76" t="s">
        <v>162</v>
      </c>
      <c r="AD35" s="76" t="s">
        <v>138</v>
      </c>
      <c r="AE35" s="85" t="s">
        <v>163</v>
      </c>
      <c r="AF35" s="76" t="s">
        <v>164</v>
      </c>
      <c r="AG35" s="76">
        <v>7</v>
      </c>
      <c r="AH35" s="76">
        <v>2</v>
      </c>
      <c r="AI35" s="76" t="s">
        <v>264</v>
      </c>
      <c r="AJ35" s="84" t="s">
        <v>45</v>
      </c>
      <c r="AK35" s="76">
        <v>32</v>
      </c>
      <c r="AL35" s="76">
        <v>7</v>
      </c>
      <c r="AM35" s="80">
        <v>5075</v>
      </c>
      <c r="AN35" s="80">
        <v>0</v>
      </c>
      <c r="AO35" s="80">
        <v>0</v>
      </c>
      <c r="AP35" s="80">
        <v>3248000</v>
      </c>
      <c r="AQ35" s="80">
        <v>560000</v>
      </c>
      <c r="AR35" s="80">
        <v>0</v>
      </c>
      <c r="AS35" s="80">
        <v>700000</v>
      </c>
      <c r="AT35" s="80">
        <v>0</v>
      </c>
      <c r="AU35" s="80">
        <v>4508000</v>
      </c>
      <c r="AV35" s="78" t="s">
        <v>139</v>
      </c>
      <c r="AW35" s="84" t="s">
        <v>265</v>
      </c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82"/>
      <c r="BN35" s="94"/>
    </row>
    <row r="36" spans="1:66" x14ac:dyDescent="0.25">
      <c r="A36" s="85">
        <v>17634</v>
      </c>
      <c r="B36" t="s">
        <v>125</v>
      </c>
      <c r="C36" s="77" t="s">
        <v>126</v>
      </c>
      <c r="D36">
        <v>7</v>
      </c>
      <c r="E36">
        <v>2025</v>
      </c>
      <c r="F36" s="85" t="s">
        <v>152</v>
      </c>
      <c r="G36" s="85" t="s">
        <v>153</v>
      </c>
      <c r="H36" s="85" t="s">
        <v>154</v>
      </c>
      <c r="I36" s="85" t="s">
        <v>155</v>
      </c>
      <c r="J36" s="85" t="s">
        <v>156</v>
      </c>
      <c r="K36" s="85"/>
      <c r="L36" s="85"/>
      <c r="M36" s="85">
        <v>5</v>
      </c>
      <c r="N36" s="85" t="s">
        <v>157</v>
      </c>
      <c r="O36" s="85" t="s">
        <v>166</v>
      </c>
      <c r="P36" s="85" t="s">
        <v>159</v>
      </c>
      <c r="Q36" s="85" t="s">
        <v>134</v>
      </c>
      <c r="R36" s="85" t="s">
        <v>160</v>
      </c>
      <c r="S36" s="85" t="s">
        <v>136</v>
      </c>
      <c r="T36" s="85">
        <v>20</v>
      </c>
      <c r="U36" s="85">
        <v>32</v>
      </c>
      <c r="V36" s="85">
        <v>0</v>
      </c>
      <c r="W36" s="85">
        <v>32</v>
      </c>
      <c r="X36" s="85">
        <v>5</v>
      </c>
      <c r="Y36" s="85" t="s">
        <v>138</v>
      </c>
      <c r="Z36" s="85" t="s">
        <v>138</v>
      </c>
      <c r="AA36" s="85" t="s">
        <v>139</v>
      </c>
      <c r="AB36" s="86"/>
      <c r="AC36" s="85" t="s">
        <v>162</v>
      </c>
      <c r="AD36" s="85" t="s">
        <v>138</v>
      </c>
      <c r="AE36" s="85" t="s">
        <v>163</v>
      </c>
      <c r="AF36" s="85" t="s">
        <v>164</v>
      </c>
      <c r="AG36" s="85">
        <v>7</v>
      </c>
      <c r="AH36" s="85">
        <v>2</v>
      </c>
      <c r="AI36" s="76" t="s">
        <v>264</v>
      </c>
      <c r="AJ36" s="84" t="s">
        <v>45</v>
      </c>
      <c r="AK36" s="76">
        <v>32</v>
      </c>
      <c r="AL36" s="76">
        <v>7</v>
      </c>
      <c r="AM36" s="80">
        <v>5075</v>
      </c>
      <c r="AN36" s="80">
        <v>0</v>
      </c>
      <c r="AO36" s="80">
        <v>0</v>
      </c>
      <c r="AP36" s="80">
        <v>3248000</v>
      </c>
      <c r="AQ36" s="80">
        <v>560000</v>
      </c>
      <c r="AR36" s="80">
        <v>0</v>
      </c>
      <c r="AS36" s="80">
        <v>700000</v>
      </c>
      <c r="AT36" s="80">
        <v>0</v>
      </c>
      <c r="AU36" s="80">
        <v>4508000</v>
      </c>
      <c r="AV36" s="78" t="s">
        <v>139</v>
      </c>
      <c r="AW36" s="84" t="s">
        <v>265</v>
      </c>
      <c r="AX36" s="78"/>
      <c r="AY36" s="78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3"/>
    </row>
    <row r="37" spans="1:66" x14ac:dyDescent="0.25">
      <c r="A37" s="76">
        <v>46016</v>
      </c>
      <c r="B37" t="s">
        <v>125</v>
      </c>
      <c r="C37" s="77" t="s">
        <v>126</v>
      </c>
      <c r="D37">
        <v>7</v>
      </c>
      <c r="E37">
        <v>2025</v>
      </c>
      <c r="F37" s="76" t="s">
        <v>167</v>
      </c>
      <c r="G37" s="76" t="s">
        <v>153</v>
      </c>
      <c r="H37" s="76" t="s">
        <v>154</v>
      </c>
      <c r="I37" s="76" t="s">
        <v>168</v>
      </c>
      <c r="J37" s="76" t="s">
        <v>169</v>
      </c>
      <c r="K37" s="76" t="s">
        <v>170</v>
      </c>
      <c r="L37" s="76" t="s">
        <v>171</v>
      </c>
      <c r="M37" s="76">
        <v>5</v>
      </c>
      <c r="N37" s="76" t="s">
        <v>157</v>
      </c>
      <c r="O37" s="76" t="s">
        <v>172</v>
      </c>
      <c r="P37" s="76" t="s">
        <v>173</v>
      </c>
      <c r="Q37" s="76" t="s">
        <v>134</v>
      </c>
      <c r="R37" s="76" t="s">
        <v>135</v>
      </c>
      <c r="S37" s="76" t="s">
        <v>174</v>
      </c>
      <c r="T37" s="76">
        <v>10</v>
      </c>
      <c r="U37" s="76">
        <v>85</v>
      </c>
      <c r="V37" s="76">
        <v>12</v>
      </c>
      <c r="W37" s="76">
        <v>97</v>
      </c>
      <c r="X37" s="76">
        <v>4</v>
      </c>
      <c r="Y37" s="76" t="s">
        <v>138</v>
      </c>
      <c r="Z37" s="76" t="s">
        <v>138</v>
      </c>
      <c r="AA37" s="76" t="s">
        <v>139</v>
      </c>
      <c r="AB37" s="78"/>
      <c r="AC37" s="76" t="s">
        <v>175</v>
      </c>
      <c r="AD37" s="76" t="s">
        <v>139</v>
      </c>
      <c r="AE37" s="78"/>
      <c r="AF37" s="76" t="s">
        <v>164</v>
      </c>
      <c r="AG37" s="76">
        <v>25</v>
      </c>
      <c r="AH37" s="76">
        <v>2</v>
      </c>
      <c r="AI37" s="76" t="s">
        <v>264</v>
      </c>
      <c r="AJ37" s="84" t="s">
        <v>45</v>
      </c>
      <c r="AK37" s="76">
        <v>97</v>
      </c>
      <c r="AL37" s="76">
        <v>25</v>
      </c>
      <c r="AM37" s="80">
        <v>5075</v>
      </c>
      <c r="AN37" s="80">
        <v>0</v>
      </c>
      <c r="AO37" s="80">
        <v>0</v>
      </c>
      <c r="AP37" s="80">
        <v>4922750</v>
      </c>
      <c r="AQ37" s="80">
        <v>1000000</v>
      </c>
      <c r="AR37" s="80">
        <v>0</v>
      </c>
      <c r="AS37" s="80">
        <v>1250000</v>
      </c>
      <c r="AT37" s="80">
        <v>0</v>
      </c>
      <c r="AU37" s="80">
        <v>7172750</v>
      </c>
      <c r="AV37" s="78" t="s">
        <v>139</v>
      </c>
      <c r="AW37" s="84" t="s">
        <v>266</v>
      </c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83"/>
    </row>
    <row r="38" spans="1:66" x14ac:dyDescent="0.25">
      <c r="A38" s="85">
        <v>14882</v>
      </c>
      <c r="B38" t="s">
        <v>125</v>
      </c>
      <c r="C38" s="77" t="s">
        <v>126</v>
      </c>
      <c r="D38">
        <v>7</v>
      </c>
      <c r="E38">
        <v>2025</v>
      </c>
      <c r="F38" s="85" t="s">
        <v>152</v>
      </c>
      <c r="G38" s="85" t="s">
        <v>153</v>
      </c>
      <c r="H38" s="85" t="s">
        <v>154</v>
      </c>
      <c r="I38" s="85" t="s">
        <v>223</v>
      </c>
      <c r="J38" s="85" t="s">
        <v>224</v>
      </c>
      <c r="K38" s="85"/>
      <c r="L38" s="85"/>
      <c r="M38" s="85">
        <v>16</v>
      </c>
      <c r="N38" s="85" t="s">
        <v>267</v>
      </c>
      <c r="O38" s="85" t="s">
        <v>268</v>
      </c>
      <c r="P38" s="85" t="s">
        <v>159</v>
      </c>
      <c r="Q38" s="85" t="s">
        <v>134</v>
      </c>
      <c r="R38" s="85" t="s">
        <v>135</v>
      </c>
      <c r="S38" s="85" t="s">
        <v>136</v>
      </c>
      <c r="T38" s="86">
        <v>15</v>
      </c>
      <c r="U38" s="86">
        <v>200</v>
      </c>
      <c r="V38" s="86">
        <v>0</v>
      </c>
      <c r="W38" s="86">
        <v>200</v>
      </c>
      <c r="X38" s="86">
        <v>4</v>
      </c>
      <c r="Y38" s="86" t="s">
        <v>138</v>
      </c>
      <c r="Z38" s="86" t="s">
        <v>138</v>
      </c>
      <c r="AA38" s="86" t="s">
        <v>139</v>
      </c>
      <c r="AB38" s="86"/>
      <c r="AC38" s="86" t="s">
        <v>269</v>
      </c>
      <c r="AD38" s="86" t="s">
        <v>138</v>
      </c>
      <c r="AE38" s="86" t="s">
        <v>260</v>
      </c>
      <c r="AF38" s="86" t="s">
        <v>164</v>
      </c>
      <c r="AG38" s="86">
        <v>68</v>
      </c>
      <c r="AH38" s="86">
        <v>3</v>
      </c>
      <c r="AI38" s="86" t="s">
        <v>270</v>
      </c>
      <c r="AJ38" s="86" t="s">
        <v>47</v>
      </c>
      <c r="AK38" s="86">
        <v>200</v>
      </c>
      <c r="AL38" s="86">
        <v>68</v>
      </c>
      <c r="AM38" s="87">
        <v>7434</v>
      </c>
      <c r="AN38" s="87">
        <v>0</v>
      </c>
      <c r="AO38" s="87">
        <v>50000</v>
      </c>
      <c r="AP38" s="87">
        <v>22302000</v>
      </c>
      <c r="AQ38" s="87">
        <v>4080000</v>
      </c>
      <c r="AR38" s="87">
        <v>0</v>
      </c>
      <c r="AS38" s="87">
        <v>5100000</v>
      </c>
      <c r="AT38" s="87">
        <v>750000</v>
      </c>
      <c r="AU38" s="88">
        <v>32232000</v>
      </c>
      <c r="AV38" s="78" t="s">
        <v>138</v>
      </c>
      <c r="AW38" s="93"/>
      <c r="AX38" s="78">
        <v>7</v>
      </c>
      <c r="AY38" s="78">
        <v>3</v>
      </c>
      <c r="AZ38" s="86"/>
      <c r="BA38" s="86"/>
      <c r="BB38" s="86"/>
      <c r="BC38" s="86"/>
      <c r="BD38" s="86"/>
      <c r="BE38" s="86"/>
      <c r="BF38" s="86"/>
      <c r="BG38" s="86">
        <v>7</v>
      </c>
      <c r="BH38" s="86">
        <v>7</v>
      </c>
      <c r="BI38" s="86">
        <v>5</v>
      </c>
      <c r="BJ38" s="86">
        <v>5</v>
      </c>
      <c r="BK38" s="86">
        <v>5</v>
      </c>
      <c r="BL38" s="86">
        <v>7</v>
      </c>
      <c r="BM38" s="89">
        <f>+(AX38*10%)+(AY38*10%)+((BG38*30%)*75%)+(((BH38*30%)*75%)+((BI38*20%)*75%)+((BJ38*10%)*75%)+((BK38*10%)*75%)+(BL38*5%))</f>
        <v>6</v>
      </c>
      <c r="BN38" s="94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 Apertura de Cursos</vt:lpstr>
      <vt:lpstr>2 Admisibilidad</vt:lpstr>
      <vt:lpstr>3 Planilla Preadjudicación OTIC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Cristofer Garces</dc:creator>
  <cp:lastModifiedBy>Cristofer Garces</cp:lastModifiedBy>
  <dcterms:created xsi:type="dcterms:W3CDTF">2026-09-11T18:37:20Z</dcterms:created>
  <dcterms:modified xsi:type="dcterms:W3CDTF">2026-09-11T18:41:34Z</dcterms:modified>
</cp:coreProperties>
</file>